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CB3D48B9-4B35-4457-BA64-68A1F48C7844}" xr6:coauthVersionLast="47" xr6:coauthVersionMax="47" xr10:uidLastSave="{00000000-0000-0000-0000-000000000000}"/>
  <bookViews>
    <workbookView xWindow="-110" yWindow="-110" windowWidth="19420" windowHeight="10420" activeTab="2" xr2:uid="{A0990EC3-008E-4C08-9383-834AA8B80325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20" i="3" l="1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20" i="3"/>
  <c r="B19" i="3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20" i="2"/>
  <c r="B19" i="2"/>
  <c r="L24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S26" i="3" s="1"/>
  <c r="AR2" i="3"/>
  <c r="AR25" i="3" s="1"/>
  <c r="AQ2" i="3"/>
  <c r="AQ28" i="3" s="1"/>
  <c r="AP2" i="3"/>
  <c r="AP27" i="3" s="1"/>
  <c r="AO2" i="3"/>
  <c r="AO26" i="3" s="1"/>
  <c r="AN2" i="3"/>
  <c r="AN25" i="3" s="1"/>
  <c r="AM2" i="3"/>
  <c r="AM28" i="3" s="1"/>
  <c r="AL2" i="3"/>
  <c r="AL27" i="3" s="1"/>
  <c r="AK2" i="3"/>
  <c r="AK26" i="3" s="1"/>
  <c r="AJ2" i="3"/>
  <c r="AJ25" i="3" s="1"/>
  <c r="AI2" i="3"/>
  <c r="AI28" i="3" s="1"/>
  <c r="AH2" i="3"/>
  <c r="AH27" i="3" s="1"/>
  <c r="AG2" i="3"/>
  <c r="AG26" i="3" s="1"/>
  <c r="AF2" i="3"/>
  <c r="AF25" i="3" s="1"/>
  <c r="AE2" i="3"/>
  <c r="AE28" i="3" s="1"/>
  <c r="AD2" i="3"/>
  <c r="AD27" i="3" s="1"/>
  <c r="AC2" i="3"/>
  <c r="AC26" i="3" s="1"/>
  <c r="AB2" i="3"/>
  <c r="AB25" i="3" s="1"/>
  <c r="AA2" i="3"/>
  <c r="AA28" i="3" s="1"/>
  <c r="Z2" i="3"/>
  <c r="Z27" i="3" s="1"/>
  <c r="Y2" i="3"/>
  <c r="Y26" i="3" s="1"/>
  <c r="X2" i="3"/>
  <c r="X25" i="3" s="1"/>
  <c r="W2" i="3"/>
  <c r="W28" i="3" s="1"/>
  <c r="V2" i="3"/>
  <c r="V27" i="3" s="1"/>
  <c r="U2" i="3"/>
  <c r="U26" i="3" s="1"/>
  <c r="T2" i="3"/>
  <c r="T25" i="3" s="1"/>
  <c r="S2" i="3"/>
  <c r="S28" i="3" s="1"/>
  <c r="R2" i="3"/>
  <c r="R27" i="3" s="1"/>
  <c r="Q2" i="3"/>
  <c r="Q26" i="3" s="1"/>
  <c r="P2" i="3"/>
  <c r="P25" i="3" s="1"/>
  <c r="O2" i="3"/>
  <c r="O28" i="3" s="1"/>
  <c r="N2" i="3"/>
  <c r="N27" i="3" s="1"/>
  <c r="M2" i="3"/>
  <c r="M26" i="3" s="1"/>
  <c r="L2" i="3"/>
  <c r="L25" i="3" s="1"/>
  <c r="K2" i="3"/>
  <c r="K28" i="3" s="1"/>
  <c r="J2" i="3"/>
  <c r="J27" i="3" s="1"/>
  <c r="I2" i="3"/>
  <c r="I26" i="3" s="1"/>
  <c r="H2" i="3"/>
  <c r="H25" i="3" s="1"/>
  <c r="G2" i="3"/>
  <c r="G28" i="3" s="1"/>
  <c r="F2" i="3"/>
  <c r="F27" i="3" s="1"/>
  <c r="E2" i="3"/>
  <c r="E26" i="3" s="1"/>
  <c r="D2" i="3"/>
  <c r="D25" i="3" s="1"/>
  <c r="C2" i="3"/>
  <c r="C28" i="3" s="1"/>
  <c r="B2" i="3"/>
  <c r="B28" i="3" s="1"/>
  <c r="AC28" i="2"/>
  <c r="AS25" i="2"/>
  <c r="AC25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S28" i="2" s="1"/>
  <c r="AR2" i="2"/>
  <c r="AR28" i="2" s="1"/>
  <c r="AQ2" i="2"/>
  <c r="AQ26" i="2" s="1"/>
  <c r="AP2" i="2"/>
  <c r="AP26" i="2" s="1"/>
  <c r="AO2" i="2"/>
  <c r="AO29" i="2" s="1"/>
  <c r="AN2" i="2"/>
  <c r="AN32" i="2" s="1"/>
  <c r="AM2" i="2"/>
  <c r="AM30" i="2" s="1"/>
  <c r="AL2" i="2"/>
  <c r="AL25" i="2" s="1"/>
  <c r="AK2" i="2"/>
  <c r="AK25" i="2" s="1"/>
  <c r="AJ2" i="2"/>
  <c r="AI2" i="2"/>
  <c r="AI31" i="2" s="1"/>
  <c r="AH2" i="2"/>
  <c r="AH29" i="2" s="1"/>
  <c r="AG2" i="2"/>
  <c r="AG24" i="2" s="1"/>
  <c r="AF2" i="2"/>
  <c r="AE2" i="2"/>
  <c r="AE27" i="2" s="1"/>
  <c r="AD2" i="2"/>
  <c r="AD30" i="2" s="1"/>
  <c r="AC2" i="2"/>
  <c r="AC33" i="2" s="1"/>
  <c r="AB2" i="2"/>
  <c r="AB24" i="2" s="1"/>
  <c r="AA2" i="2"/>
  <c r="AA23" i="2" s="1"/>
  <c r="Z2" i="2"/>
  <c r="Z26" i="2" s="1"/>
  <c r="Y2" i="2"/>
  <c r="Y29" i="2" s="1"/>
  <c r="X2" i="2"/>
  <c r="X24" i="2" s="1"/>
  <c r="W2" i="2"/>
  <c r="W30" i="2" s="1"/>
  <c r="V2" i="2"/>
  <c r="V25" i="2" s="1"/>
  <c r="U2" i="2"/>
  <c r="U33" i="2" s="1"/>
  <c r="T2" i="2"/>
  <c r="T28" i="2" s="1"/>
  <c r="S2" i="2"/>
  <c r="S26" i="2" s="1"/>
  <c r="R2" i="2"/>
  <c r="R26" i="2" s="1"/>
  <c r="Q2" i="2"/>
  <c r="Q25" i="2" s="1"/>
  <c r="P2" i="2"/>
  <c r="P24" i="2" s="1"/>
  <c r="O2" i="2"/>
  <c r="O23" i="2" s="1"/>
  <c r="N2" i="2"/>
  <c r="N30" i="2" s="1"/>
  <c r="M2" i="2"/>
  <c r="M33" i="2" s="1"/>
  <c r="L2" i="2"/>
  <c r="L24" i="2" s="1"/>
  <c r="K2" i="2"/>
  <c r="K23" i="2" s="1"/>
  <c r="J2" i="2"/>
  <c r="J26" i="2" s="1"/>
  <c r="I2" i="2"/>
  <c r="I29" i="2" s="1"/>
  <c r="H2" i="2"/>
  <c r="H24" i="2" s="1"/>
  <c r="G2" i="2"/>
  <c r="G26" i="2" s="1"/>
  <c r="F2" i="2"/>
  <c r="F26" i="2" s="1"/>
  <c r="E2" i="2"/>
  <c r="E25" i="2" s="1"/>
  <c r="D2" i="2"/>
  <c r="D28" i="2" s="1"/>
  <c r="C2" i="2"/>
  <c r="C31" i="2" s="1"/>
  <c r="B2" i="2"/>
  <c r="B30" i="2" s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J58" i="1" s="1"/>
  <c r="I26" i="1"/>
  <c r="H26" i="1"/>
  <c r="G26" i="1"/>
  <c r="F26" i="1"/>
  <c r="E26" i="1"/>
  <c r="D26" i="1"/>
  <c r="C26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G58" i="1" s="1"/>
  <c r="AF25" i="1"/>
  <c r="AE25" i="1"/>
  <c r="AD25" i="1"/>
  <c r="AC25" i="1"/>
  <c r="AC58" i="1" s="1"/>
  <c r="AB25" i="1"/>
  <c r="AA25" i="1"/>
  <c r="Z25" i="1"/>
  <c r="Y25" i="1"/>
  <c r="Y58" i="1" s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E58" i="1" s="1"/>
  <c r="D25" i="1"/>
  <c r="C25" i="1"/>
  <c r="AS24" i="1"/>
  <c r="AR24" i="1"/>
  <c r="AQ24" i="1"/>
  <c r="AP24" i="1"/>
  <c r="AP58" i="1" s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X58" i="1" s="1"/>
  <c r="W24" i="1"/>
  <c r="V24" i="1"/>
  <c r="U24" i="1"/>
  <c r="T24" i="1"/>
  <c r="T58" i="1" s="1"/>
  <c r="S24" i="1"/>
  <c r="R24" i="1"/>
  <c r="Q24" i="1"/>
  <c r="P24" i="1"/>
  <c r="P58" i="1" s="1"/>
  <c r="O24" i="1"/>
  <c r="N24" i="1"/>
  <c r="M24" i="1"/>
  <c r="L24" i="1"/>
  <c r="K24" i="1"/>
  <c r="J24" i="1"/>
  <c r="I24" i="1"/>
  <c r="H24" i="1"/>
  <c r="G24" i="1"/>
  <c r="F24" i="1"/>
  <c r="E24" i="1"/>
  <c r="D24" i="1"/>
  <c r="D58" i="1" s="1"/>
  <c r="C24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AL58" i="1"/>
  <c r="U58" i="1"/>
  <c r="AF32" i="2" l="1"/>
  <c r="Z58" i="1"/>
  <c r="G58" i="1"/>
  <c r="O58" i="1"/>
  <c r="W58" i="1"/>
  <c r="AE58" i="1"/>
  <c r="AM58" i="1"/>
  <c r="H58" i="1"/>
  <c r="AF58" i="1"/>
  <c r="AN58" i="1"/>
  <c r="M58" i="1"/>
  <c r="AS58" i="1"/>
  <c r="V26" i="3"/>
  <c r="V58" i="1"/>
  <c r="AD58" i="1"/>
  <c r="C58" i="1"/>
  <c r="K58" i="1"/>
  <c r="S58" i="1"/>
  <c r="AA58" i="1"/>
  <c r="AI58" i="1"/>
  <c r="AQ58" i="1"/>
  <c r="AB58" i="1"/>
  <c r="AJ58" i="1"/>
  <c r="AR58" i="1"/>
  <c r="I58" i="1"/>
  <c r="AK58" i="1"/>
  <c r="AO58" i="1"/>
  <c r="B58" i="1"/>
  <c r="AB24" i="3"/>
  <c r="AL26" i="3"/>
  <c r="AN24" i="2"/>
  <c r="AR24" i="3"/>
  <c r="L28" i="3"/>
  <c r="Q58" i="1"/>
  <c r="M25" i="2"/>
  <c r="AG32" i="2"/>
  <c r="F26" i="3"/>
  <c r="AB28" i="3"/>
  <c r="AG25" i="3"/>
  <c r="B25" i="3"/>
  <c r="P24" i="3"/>
  <c r="AF24" i="3"/>
  <c r="E25" i="3"/>
  <c r="U25" i="3"/>
  <c r="AK25" i="3"/>
  <c r="J26" i="3"/>
  <c r="Z26" i="3"/>
  <c r="AP26" i="3"/>
  <c r="P28" i="3"/>
  <c r="AF28" i="3"/>
  <c r="D24" i="3"/>
  <c r="T24" i="3"/>
  <c r="AJ24" i="3"/>
  <c r="I25" i="3"/>
  <c r="Y25" i="3"/>
  <c r="AO25" i="3"/>
  <c r="N26" i="3"/>
  <c r="AD26" i="3"/>
  <c r="D28" i="3"/>
  <c r="T28" i="3"/>
  <c r="AJ28" i="3"/>
  <c r="Q25" i="3"/>
  <c r="H24" i="3"/>
  <c r="X24" i="3"/>
  <c r="AN24" i="3"/>
  <c r="M25" i="3"/>
  <c r="AC25" i="3"/>
  <c r="AS25" i="3"/>
  <c r="R26" i="3"/>
  <c r="AH26" i="3"/>
  <c r="H28" i="3"/>
  <c r="X28" i="3"/>
  <c r="AN28" i="3"/>
  <c r="G23" i="3"/>
  <c r="S23" i="3"/>
  <c r="AI23" i="3"/>
  <c r="S27" i="3"/>
  <c r="AQ27" i="3"/>
  <c r="B26" i="3"/>
  <c r="D23" i="3"/>
  <c r="H23" i="3"/>
  <c r="L23" i="3"/>
  <c r="P23" i="3"/>
  <c r="T23" i="3"/>
  <c r="X23" i="3"/>
  <c r="AB23" i="3"/>
  <c r="AF23" i="3"/>
  <c r="AJ23" i="3"/>
  <c r="AN23" i="3"/>
  <c r="AR23" i="3"/>
  <c r="E24" i="3"/>
  <c r="I24" i="3"/>
  <c r="M24" i="3"/>
  <c r="Q24" i="3"/>
  <c r="U24" i="3"/>
  <c r="Y24" i="3"/>
  <c r="AC24" i="3"/>
  <c r="AG24" i="3"/>
  <c r="AK24" i="3"/>
  <c r="AO24" i="3"/>
  <c r="AS24" i="3"/>
  <c r="F25" i="3"/>
  <c r="J25" i="3"/>
  <c r="N25" i="3"/>
  <c r="R25" i="3"/>
  <c r="V25" i="3"/>
  <c r="Z25" i="3"/>
  <c r="AD25" i="3"/>
  <c r="AH25" i="3"/>
  <c r="AL25" i="3"/>
  <c r="AP25" i="3"/>
  <c r="C26" i="3"/>
  <c r="G26" i="3"/>
  <c r="K26" i="3"/>
  <c r="O26" i="3"/>
  <c r="S26" i="3"/>
  <c r="W26" i="3"/>
  <c r="AA26" i="3"/>
  <c r="AE26" i="3"/>
  <c r="AI26" i="3"/>
  <c r="AM26" i="3"/>
  <c r="AQ26" i="3"/>
  <c r="D27" i="3"/>
  <c r="H27" i="3"/>
  <c r="L27" i="3"/>
  <c r="P27" i="3"/>
  <c r="T27" i="3"/>
  <c r="X27" i="3"/>
  <c r="AB27" i="3"/>
  <c r="AF27" i="3"/>
  <c r="AJ27" i="3"/>
  <c r="AN27" i="3"/>
  <c r="AR27" i="3"/>
  <c r="E28" i="3"/>
  <c r="I28" i="3"/>
  <c r="M28" i="3"/>
  <c r="Q28" i="3"/>
  <c r="U28" i="3"/>
  <c r="Y28" i="3"/>
  <c r="AC28" i="3"/>
  <c r="AG28" i="3"/>
  <c r="AK28" i="3"/>
  <c r="AO28" i="3"/>
  <c r="AS28" i="3"/>
  <c r="C23" i="3"/>
  <c r="O23" i="3"/>
  <c r="AE23" i="3"/>
  <c r="AQ23" i="3"/>
  <c r="B27" i="3"/>
  <c r="E23" i="3"/>
  <c r="I23" i="3"/>
  <c r="M23" i="3"/>
  <c r="Q23" i="3"/>
  <c r="U23" i="3"/>
  <c r="Y23" i="3"/>
  <c r="AC23" i="3"/>
  <c r="AG23" i="3"/>
  <c r="AK23" i="3"/>
  <c r="AO23" i="3"/>
  <c r="AS23" i="3"/>
  <c r="F24" i="3"/>
  <c r="J24" i="3"/>
  <c r="N24" i="3"/>
  <c r="R24" i="3"/>
  <c r="V24" i="3"/>
  <c r="Z24" i="3"/>
  <c r="AD24" i="3"/>
  <c r="AH24" i="3"/>
  <c r="AL24" i="3"/>
  <c r="AP24" i="3"/>
  <c r="C25" i="3"/>
  <c r="G25" i="3"/>
  <c r="K25" i="3"/>
  <c r="O25" i="3"/>
  <c r="S25" i="3"/>
  <c r="W25" i="3"/>
  <c r="AA25" i="3"/>
  <c r="AE25" i="3"/>
  <c r="AI25" i="3"/>
  <c r="AM25" i="3"/>
  <c r="AQ25" i="3"/>
  <c r="D26" i="3"/>
  <c r="H26" i="3"/>
  <c r="L26" i="3"/>
  <c r="P26" i="3"/>
  <c r="T26" i="3"/>
  <c r="X26" i="3"/>
  <c r="AB26" i="3"/>
  <c r="AF26" i="3"/>
  <c r="AJ26" i="3"/>
  <c r="AN26" i="3"/>
  <c r="AR26" i="3"/>
  <c r="E27" i="3"/>
  <c r="I27" i="3"/>
  <c r="M27" i="3"/>
  <c r="Q27" i="3"/>
  <c r="U27" i="3"/>
  <c r="Y27" i="3"/>
  <c r="AC27" i="3"/>
  <c r="AG27" i="3"/>
  <c r="AK27" i="3"/>
  <c r="AO27" i="3"/>
  <c r="AS27" i="3"/>
  <c r="F28" i="3"/>
  <c r="J28" i="3"/>
  <c r="N28" i="3"/>
  <c r="R28" i="3"/>
  <c r="V28" i="3"/>
  <c r="Z28" i="3"/>
  <c r="AD28" i="3"/>
  <c r="AH28" i="3"/>
  <c r="AL28" i="3"/>
  <c r="AP28" i="3"/>
  <c r="K23" i="3"/>
  <c r="W23" i="3"/>
  <c r="AA23" i="3"/>
  <c r="AM23" i="3"/>
  <c r="C27" i="3"/>
  <c r="G27" i="3"/>
  <c r="K27" i="3"/>
  <c r="O27" i="3"/>
  <c r="W27" i="3"/>
  <c r="AA27" i="3"/>
  <c r="AE27" i="3"/>
  <c r="AI27" i="3"/>
  <c r="AM27" i="3"/>
  <c r="AR28" i="3"/>
  <c r="B24" i="3"/>
  <c r="F23" i="3"/>
  <c r="J23" i="3"/>
  <c r="N23" i="3"/>
  <c r="R23" i="3"/>
  <c r="V23" i="3"/>
  <c r="Z23" i="3"/>
  <c r="AD23" i="3"/>
  <c r="AH23" i="3"/>
  <c r="AL23" i="3"/>
  <c r="AP23" i="3"/>
  <c r="C24" i="3"/>
  <c r="G24" i="3"/>
  <c r="K24" i="3"/>
  <c r="O24" i="3"/>
  <c r="S24" i="3"/>
  <c r="W24" i="3"/>
  <c r="AA24" i="3"/>
  <c r="AE24" i="3"/>
  <c r="AI24" i="3"/>
  <c r="AM24" i="3"/>
  <c r="AQ24" i="3"/>
  <c r="B27" i="2"/>
  <c r="AE23" i="2"/>
  <c r="AA26" i="2"/>
  <c r="G27" i="2"/>
  <c r="AM27" i="2"/>
  <c r="R29" i="2"/>
  <c r="AE30" i="2"/>
  <c r="C23" i="2"/>
  <c r="S23" i="2"/>
  <c r="AI23" i="2"/>
  <c r="I24" i="2"/>
  <c r="Y24" i="2"/>
  <c r="AO24" i="2"/>
  <c r="N25" i="2"/>
  <c r="AD25" i="2"/>
  <c r="C26" i="2"/>
  <c r="O26" i="2"/>
  <c r="AH26" i="2"/>
  <c r="O27" i="2"/>
  <c r="L28" i="2"/>
  <c r="AG29" i="2"/>
  <c r="O30" i="2"/>
  <c r="AL30" i="2"/>
  <c r="S31" i="2"/>
  <c r="P32" i="2"/>
  <c r="E33" i="2"/>
  <c r="AK33" i="2"/>
  <c r="K26" i="2"/>
  <c r="G30" i="2"/>
  <c r="K31" i="2"/>
  <c r="AQ31" i="2"/>
  <c r="V33" i="2"/>
  <c r="G23" i="2"/>
  <c r="W23" i="2"/>
  <c r="AM23" i="2"/>
  <c r="AF24" i="2"/>
  <c r="U25" i="2"/>
  <c r="AI26" i="2"/>
  <c r="W27" i="2"/>
  <c r="M28" i="2"/>
  <c r="V30" i="2"/>
  <c r="AA31" i="2"/>
  <c r="Q32" i="2"/>
  <c r="F33" i="2"/>
  <c r="AL33" i="2"/>
  <c r="B26" i="2"/>
  <c r="AQ23" i="2"/>
  <c r="Q24" i="2"/>
  <c r="F25" i="2"/>
  <c r="AB28" i="2"/>
  <c r="Q29" i="2"/>
  <c r="F30" i="2"/>
  <c r="H33" i="2"/>
  <c r="H29" i="2"/>
  <c r="H30" i="2"/>
  <c r="H31" i="2"/>
  <c r="H25" i="2"/>
  <c r="H28" i="2"/>
  <c r="H26" i="2"/>
  <c r="X33" i="2"/>
  <c r="X29" i="2"/>
  <c r="X30" i="2"/>
  <c r="X26" i="2"/>
  <c r="X31" i="2"/>
  <c r="X25" i="2"/>
  <c r="X28" i="2"/>
  <c r="AJ33" i="2"/>
  <c r="AJ29" i="2"/>
  <c r="AJ30" i="2"/>
  <c r="AJ26" i="2"/>
  <c r="AJ27" i="2"/>
  <c r="AJ25" i="2"/>
  <c r="AJ32" i="2"/>
  <c r="AR33" i="2"/>
  <c r="AR29" i="2"/>
  <c r="AR30" i="2"/>
  <c r="AR26" i="2"/>
  <c r="AR27" i="2"/>
  <c r="AR25" i="2"/>
  <c r="AR32" i="2"/>
  <c r="AB23" i="2"/>
  <c r="H27" i="2"/>
  <c r="L31" i="2"/>
  <c r="AR31" i="2"/>
  <c r="U30" i="2"/>
  <c r="U26" i="2"/>
  <c r="U31" i="2"/>
  <c r="U27" i="2"/>
  <c r="U32" i="2"/>
  <c r="U29" i="2"/>
  <c r="U23" i="2"/>
  <c r="AG30" i="2"/>
  <c r="AG26" i="2"/>
  <c r="AG31" i="2"/>
  <c r="AG27" i="2"/>
  <c r="AG28" i="2"/>
  <c r="AG33" i="2"/>
  <c r="AG23" i="2"/>
  <c r="AS33" i="2"/>
  <c r="AS30" i="2"/>
  <c r="AS26" i="2"/>
  <c r="AS31" i="2"/>
  <c r="AS27" i="2"/>
  <c r="AS32" i="2"/>
  <c r="AS29" i="2"/>
  <c r="AS23" i="2"/>
  <c r="D24" i="2"/>
  <c r="T24" i="2"/>
  <c r="AJ24" i="2"/>
  <c r="AR24" i="2"/>
  <c r="I25" i="2"/>
  <c r="Y25" i="2"/>
  <c r="AG25" i="2"/>
  <c r="AO25" i="2"/>
  <c r="N26" i="2"/>
  <c r="AJ28" i="2"/>
  <c r="H32" i="2"/>
  <c r="X32" i="2"/>
  <c r="D33" i="2"/>
  <c r="D29" i="2"/>
  <c r="D30" i="2"/>
  <c r="D27" i="2"/>
  <c r="D25" i="2"/>
  <c r="D32" i="2"/>
  <c r="D26" i="2"/>
  <c r="L33" i="2"/>
  <c r="L29" i="2"/>
  <c r="L30" i="2"/>
  <c r="L27" i="2"/>
  <c r="L25" i="2"/>
  <c r="L32" i="2"/>
  <c r="L26" i="2"/>
  <c r="P33" i="2"/>
  <c r="P29" i="2"/>
  <c r="P30" i="2"/>
  <c r="P31" i="2"/>
  <c r="P25" i="2"/>
  <c r="P28" i="2"/>
  <c r="P26" i="2"/>
  <c r="T33" i="2"/>
  <c r="T29" i="2"/>
  <c r="T30" i="2"/>
  <c r="T26" i="2"/>
  <c r="T27" i="2"/>
  <c r="T25" i="2"/>
  <c r="T32" i="2"/>
  <c r="AB33" i="2"/>
  <c r="AB29" i="2"/>
  <c r="AB30" i="2"/>
  <c r="AB26" i="2"/>
  <c r="AB27" i="2"/>
  <c r="AB25" i="2"/>
  <c r="AB32" i="2"/>
  <c r="AF33" i="2"/>
  <c r="AF29" i="2"/>
  <c r="AF30" i="2"/>
  <c r="AF26" i="2"/>
  <c r="AF31" i="2"/>
  <c r="AF25" i="2"/>
  <c r="AF28" i="2"/>
  <c r="AN33" i="2"/>
  <c r="AN29" i="2"/>
  <c r="AN30" i="2"/>
  <c r="AN26" i="2"/>
  <c r="AN31" i="2"/>
  <c r="AN25" i="2"/>
  <c r="AN28" i="2"/>
  <c r="D23" i="2"/>
  <c r="L23" i="2"/>
  <c r="T23" i="2"/>
  <c r="AJ23" i="2"/>
  <c r="AR23" i="2"/>
  <c r="X27" i="2"/>
  <c r="AN27" i="2"/>
  <c r="AB31" i="2"/>
  <c r="E30" i="2"/>
  <c r="E31" i="2"/>
  <c r="E27" i="2"/>
  <c r="E32" i="2"/>
  <c r="E26" i="2"/>
  <c r="E29" i="2"/>
  <c r="E23" i="2"/>
  <c r="I30" i="2"/>
  <c r="I31" i="2"/>
  <c r="I27" i="2"/>
  <c r="I28" i="2"/>
  <c r="I26" i="2"/>
  <c r="I33" i="2"/>
  <c r="I23" i="2"/>
  <c r="M30" i="2"/>
  <c r="M31" i="2"/>
  <c r="M27" i="2"/>
  <c r="M32" i="2"/>
  <c r="M26" i="2"/>
  <c r="M29" i="2"/>
  <c r="M23" i="2"/>
  <c r="Q30" i="2"/>
  <c r="Q31" i="2"/>
  <c r="Q27" i="2"/>
  <c r="Q28" i="2"/>
  <c r="Q26" i="2"/>
  <c r="Q33" i="2"/>
  <c r="Q23" i="2"/>
  <c r="Y30" i="2"/>
  <c r="Y26" i="2"/>
  <c r="Y31" i="2"/>
  <c r="Y27" i="2"/>
  <c r="Y28" i="2"/>
  <c r="Y33" i="2"/>
  <c r="Y23" i="2"/>
  <c r="AC30" i="2"/>
  <c r="AC26" i="2"/>
  <c r="AC31" i="2"/>
  <c r="AC27" i="2"/>
  <c r="AC32" i="2"/>
  <c r="AC29" i="2"/>
  <c r="AC23" i="2"/>
  <c r="AK30" i="2"/>
  <c r="AK26" i="2"/>
  <c r="AK31" i="2"/>
  <c r="AK27" i="2"/>
  <c r="AK32" i="2"/>
  <c r="AK29" i="2"/>
  <c r="AK23" i="2"/>
  <c r="AO30" i="2"/>
  <c r="AO26" i="2"/>
  <c r="AO31" i="2"/>
  <c r="AO27" i="2"/>
  <c r="AO28" i="2"/>
  <c r="AO33" i="2"/>
  <c r="AO23" i="2"/>
  <c r="B33" i="2"/>
  <c r="B29" i="2"/>
  <c r="B25" i="2"/>
  <c r="B32" i="2"/>
  <c r="B28" i="2"/>
  <c r="B24" i="2"/>
  <c r="F31" i="2"/>
  <c r="F27" i="2"/>
  <c r="F32" i="2"/>
  <c r="F28" i="2"/>
  <c r="F29" i="2"/>
  <c r="F23" i="2"/>
  <c r="F24" i="2"/>
  <c r="J31" i="2"/>
  <c r="J27" i="2"/>
  <c r="J32" i="2"/>
  <c r="J28" i="2"/>
  <c r="J33" i="2"/>
  <c r="J23" i="2"/>
  <c r="J30" i="2"/>
  <c r="J24" i="2"/>
  <c r="N31" i="2"/>
  <c r="N27" i="2"/>
  <c r="N32" i="2"/>
  <c r="N28" i="2"/>
  <c r="N29" i="2"/>
  <c r="N23" i="2"/>
  <c r="N24" i="2"/>
  <c r="R31" i="2"/>
  <c r="R27" i="2"/>
  <c r="R32" i="2"/>
  <c r="R28" i="2"/>
  <c r="R33" i="2"/>
  <c r="R23" i="2"/>
  <c r="R30" i="2"/>
  <c r="R24" i="2"/>
  <c r="V31" i="2"/>
  <c r="V27" i="2"/>
  <c r="V32" i="2"/>
  <c r="V28" i="2"/>
  <c r="V29" i="2"/>
  <c r="V23" i="2"/>
  <c r="V26" i="2"/>
  <c r="V24" i="2"/>
  <c r="Z31" i="2"/>
  <c r="Z27" i="2"/>
  <c r="Z32" i="2"/>
  <c r="Z28" i="2"/>
  <c r="Z33" i="2"/>
  <c r="Z23" i="2"/>
  <c r="Z30" i="2"/>
  <c r="Z24" i="2"/>
  <c r="AD31" i="2"/>
  <c r="AD27" i="2"/>
  <c r="AD32" i="2"/>
  <c r="AD28" i="2"/>
  <c r="AD29" i="2"/>
  <c r="AD23" i="2"/>
  <c r="AD26" i="2"/>
  <c r="AD24" i="2"/>
  <c r="AH31" i="2"/>
  <c r="AH27" i="2"/>
  <c r="AH32" i="2"/>
  <c r="AH28" i="2"/>
  <c r="AH33" i="2"/>
  <c r="AH23" i="2"/>
  <c r="AH30" i="2"/>
  <c r="AH24" i="2"/>
  <c r="AL31" i="2"/>
  <c r="AL27" i="2"/>
  <c r="AL32" i="2"/>
  <c r="AL28" i="2"/>
  <c r="AL29" i="2"/>
  <c r="AL23" i="2"/>
  <c r="AL26" i="2"/>
  <c r="AL24" i="2"/>
  <c r="AP31" i="2"/>
  <c r="AP27" i="2"/>
  <c r="AP32" i="2"/>
  <c r="AP28" i="2"/>
  <c r="AP33" i="2"/>
  <c r="AP23" i="2"/>
  <c r="AP30" i="2"/>
  <c r="AP24" i="2"/>
  <c r="B23" i="2"/>
  <c r="B31" i="2"/>
  <c r="H23" i="2"/>
  <c r="P23" i="2"/>
  <c r="X23" i="2"/>
  <c r="AF23" i="2"/>
  <c r="AN23" i="2"/>
  <c r="E24" i="2"/>
  <c r="M24" i="2"/>
  <c r="U24" i="2"/>
  <c r="AC24" i="2"/>
  <c r="AK24" i="2"/>
  <c r="AS24" i="2"/>
  <c r="J25" i="2"/>
  <c r="R25" i="2"/>
  <c r="Z25" i="2"/>
  <c r="AH25" i="2"/>
  <c r="AP25" i="2"/>
  <c r="P27" i="2"/>
  <c r="AF27" i="2"/>
  <c r="E28" i="2"/>
  <c r="U28" i="2"/>
  <c r="AK28" i="2"/>
  <c r="J29" i="2"/>
  <c r="Z29" i="2"/>
  <c r="AP29" i="2"/>
  <c r="D31" i="2"/>
  <c r="T31" i="2"/>
  <c r="AJ31" i="2"/>
  <c r="I32" i="2"/>
  <c r="Y32" i="2"/>
  <c r="AO32" i="2"/>
  <c r="N33" i="2"/>
  <c r="AD33" i="2"/>
  <c r="C32" i="2"/>
  <c r="C28" i="2"/>
  <c r="C33" i="2"/>
  <c r="C29" i="2"/>
  <c r="G32" i="2"/>
  <c r="G28" i="2"/>
  <c r="G33" i="2"/>
  <c r="G29" i="2"/>
  <c r="K32" i="2"/>
  <c r="K28" i="2"/>
  <c r="K33" i="2"/>
  <c r="K29" i="2"/>
  <c r="O32" i="2"/>
  <c r="O28" i="2"/>
  <c r="O33" i="2"/>
  <c r="O29" i="2"/>
  <c r="S32" i="2"/>
  <c r="S28" i="2"/>
  <c r="S33" i="2"/>
  <c r="S29" i="2"/>
  <c r="W32" i="2"/>
  <c r="W28" i="2"/>
  <c r="W33" i="2"/>
  <c r="W29" i="2"/>
  <c r="AA32" i="2"/>
  <c r="AA28" i="2"/>
  <c r="AA33" i="2"/>
  <c r="AA29" i="2"/>
  <c r="AE32" i="2"/>
  <c r="AE28" i="2"/>
  <c r="AE33" i="2"/>
  <c r="AE29" i="2"/>
  <c r="AI32" i="2"/>
  <c r="AI28" i="2"/>
  <c r="AI33" i="2"/>
  <c r="AI29" i="2"/>
  <c r="AM32" i="2"/>
  <c r="AM28" i="2"/>
  <c r="AM33" i="2"/>
  <c r="AM29" i="2"/>
  <c r="AQ32" i="2"/>
  <c r="AQ28" i="2"/>
  <c r="AQ33" i="2"/>
  <c r="AQ29" i="2"/>
  <c r="C25" i="2"/>
  <c r="G25" i="2"/>
  <c r="K25" i="2"/>
  <c r="O25" i="2"/>
  <c r="S25" i="2"/>
  <c r="W25" i="2"/>
  <c r="AA25" i="2"/>
  <c r="AE25" i="2"/>
  <c r="AI25" i="2"/>
  <c r="AM25" i="2"/>
  <c r="AQ25" i="2"/>
  <c r="C27" i="2"/>
  <c r="K27" i="2"/>
  <c r="S27" i="2"/>
  <c r="AA27" i="2"/>
  <c r="AI27" i="2"/>
  <c r="AQ27" i="2"/>
  <c r="G31" i="2"/>
  <c r="O31" i="2"/>
  <c r="W31" i="2"/>
  <c r="AE31" i="2"/>
  <c r="AM31" i="2"/>
  <c r="C24" i="2"/>
  <c r="G24" i="2"/>
  <c r="K24" i="2"/>
  <c r="O24" i="2"/>
  <c r="S24" i="2"/>
  <c r="W24" i="2"/>
  <c r="AA24" i="2"/>
  <c r="AE24" i="2"/>
  <c r="AI24" i="2"/>
  <c r="AM24" i="2"/>
  <c r="AQ24" i="2"/>
  <c r="W26" i="2"/>
  <c r="AE26" i="2"/>
  <c r="AM26" i="2"/>
  <c r="C30" i="2"/>
  <c r="K30" i="2"/>
  <c r="S30" i="2"/>
  <c r="AA30" i="2"/>
  <c r="AI30" i="2"/>
  <c r="AQ30" i="2"/>
  <c r="B23" i="3"/>
  <c r="N58" i="1"/>
  <c r="AH58" i="1"/>
  <c r="R58" i="1"/>
  <c r="L58" i="1"/>
  <c r="F58" i="1"/>
  <c r="K30" i="3" l="1"/>
  <c r="AL30" i="3"/>
  <c r="V30" i="3"/>
  <c r="F30" i="3"/>
  <c r="AB30" i="3"/>
  <c r="L30" i="3"/>
  <c r="AI35" i="2"/>
  <c r="C35" i="2"/>
  <c r="AQ35" i="2"/>
  <c r="K35" i="2"/>
  <c r="AM35" i="2"/>
  <c r="G35" i="2"/>
  <c r="X35" i="2"/>
  <c r="AP35" i="2"/>
  <c r="J35" i="2"/>
  <c r="AK35" i="2"/>
  <c r="AR35" i="2"/>
  <c r="D35" i="2"/>
  <c r="AU28" i="3"/>
  <c r="W30" i="3"/>
  <c r="AU25" i="3"/>
  <c r="AO30" i="3"/>
  <c r="Y30" i="3"/>
  <c r="I30" i="3"/>
  <c r="AE30" i="3"/>
  <c r="AP30" i="3"/>
  <c r="Z30" i="3"/>
  <c r="J30" i="3"/>
  <c r="AF30" i="3"/>
  <c r="P30" i="3"/>
  <c r="AU26" i="3"/>
  <c r="AK30" i="3"/>
  <c r="E30" i="3"/>
  <c r="AR30" i="3"/>
  <c r="AU23" i="3"/>
  <c r="AM30" i="3"/>
  <c r="AG30" i="3"/>
  <c r="Q30" i="3"/>
  <c r="AU27" i="3"/>
  <c r="C30" i="3"/>
  <c r="AH30" i="3"/>
  <c r="R30" i="3"/>
  <c r="AN30" i="3"/>
  <c r="X30" i="3"/>
  <c r="H30" i="3"/>
  <c r="S30" i="3"/>
  <c r="U30" i="3"/>
  <c r="O30" i="3"/>
  <c r="G30" i="3"/>
  <c r="AU24" i="3"/>
  <c r="AA30" i="3"/>
  <c r="AS30" i="3"/>
  <c r="AC30" i="3"/>
  <c r="M30" i="3"/>
  <c r="AQ30" i="3"/>
  <c r="AD30" i="3"/>
  <c r="N30" i="3"/>
  <c r="AJ30" i="3"/>
  <c r="T30" i="3"/>
  <c r="D30" i="3"/>
  <c r="AI30" i="3"/>
  <c r="S35" i="2"/>
  <c r="AE35" i="2"/>
  <c r="O35" i="2"/>
  <c r="Z35" i="2"/>
  <c r="F35" i="2"/>
  <c r="U35" i="2"/>
  <c r="AU30" i="2"/>
  <c r="AA35" i="2"/>
  <c r="W35" i="2"/>
  <c r="AU27" i="2"/>
  <c r="AH35" i="2"/>
  <c r="R35" i="2"/>
  <c r="AU26" i="2"/>
  <c r="AU33" i="2"/>
  <c r="M35" i="2"/>
  <c r="P35" i="2"/>
  <c r="AO35" i="2"/>
  <c r="AJ35" i="2"/>
  <c r="AS35" i="2"/>
  <c r="AG35" i="2"/>
  <c r="AN35" i="2"/>
  <c r="H35" i="2"/>
  <c r="AL35" i="2"/>
  <c r="AD35" i="2"/>
  <c r="V35" i="2"/>
  <c r="AU25" i="2"/>
  <c r="Y35" i="2"/>
  <c r="E35" i="2"/>
  <c r="T35" i="2"/>
  <c r="AB35" i="2"/>
  <c r="B35" i="2"/>
  <c r="AU23" i="2"/>
  <c r="AU28" i="2"/>
  <c r="AU32" i="2"/>
  <c r="Q35" i="2"/>
  <c r="AF35" i="2"/>
  <c r="AU31" i="2"/>
  <c r="AU24" i="2"/>
  <c r="AU29" i="2"/>
  <c r="AC35" i="2"/>
  <c r="I35" i="2"/>
  <c r="L35" i="2"/>
  <c r="N35" i="2"/>
  <c r="B30" i="3"/>
</calcChain>
</file>

<file path=xl/sharedStrings.xml><?xml version="1.0" encoding="utf-8"?>
<sst xmlns="http://schemas.openxmlformats.org/spreadsheetml/2006/main" count="949" uniqueCount="68">
  <si>
    <t>Armenia</t>
  </si>
  <si>
    <t>X</t>
  </si>
  <si>
    <t>UD</t>
  </si>
  <si>
    <t>LSD</t>
  </si>
  <si>
    <t>LIT</t>
  </si>
  <si>
    <t>Azerbaijan</t>
  </si>
  <si>
    <t>Georgia</t>
  </si>
  <si>
    <t>Kazakhstan</t>
  </si>
  <si>
    <t>Kyrgyz Republic</t>
  </si>
  <si>
    <t>Tajikistan</t>
  </si>
  <si>
    <t>Turkmenistan</t>
  </si>
  <si>
    <t>AERF</t>
  </si>
  <si>
    <t>Uzbekistan</t>
  </si>
  <si>
    <t>MDC</t>
  </si>
  <si>
    <t>PERF</t>
  </si>
  <si>
    <t>PCB</t>
  </si>
  <si>
    <t>ACB</t>
  </si>
  <si>
    <t>LERT</t>
  </si>
  <si>
    <t>LCERT</t>
  </si>
  <si>
    <t>LMT</t>
  </si>
  <si>
    <t>LCMT</t>
  </si>
  <si>
    <t>LCIT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</si>
  <si>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</si>
  <si>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</si>
  <si>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</si>
  <si>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</si>
  <si>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</si>
  <si>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</si>
  <si>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</si>
  <si>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</si>
  <si>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</si>
  <si>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</si>
  <si>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UASC</t>
  </si>
  <si>
    <t>CU</t>
  </si>
  <si>
    <t>FERT</t>
  </si>
  <si>
    <t>FCERT</t>
  </si>
  <si>
    <t>FMT</t>
  </si>
  <si>
    <t>FCMT</t>
  </si>
  <si>
    <t>FIT</t>
  </si>
  <si>
    <t>FCIT</t>
  </si>
  <si>
    <t>WSD</t>
  </si>
  <si>
    <t>total</t>
  </si>
  <si>
    <t>Albania</t>
  </si>
  <si>
    <t>Belarus</t>
  </si>
  <si>
    <t>Bosnia &amp; Herzegovina</t>
  </si>
  <si>
    <t>Kosovo</t>
  </si>
  <si>
    <t>Moldova</t>
  </si>
  <si>
    <t>Montenegro</t>
  </si>
  <si>
    <t>North Macedonia</t>
  </si>
  <si>
    <t>Serbia</t>
  </si>
  <si>
    <t>Ukraine</t>
  </si>
  <si>
    <t>ERFix</t>
  </si>
  <si>
    <t>ERTs</t>
  </si>
  <si>
    <t>MTs</t>
  </si>
  <si>
    <t>ITs</t>
  </si>
  <si>
    <t>MixedTs</t>
  </si>
  <si>
    <t>no national framework</t>
  </si>
  <si>
    <t>74-17</t>
  </si>
  <si>
    <t>74-84</t>
  </si>
  <si>
    <t>85-98</t>
  </si>
  <si>
    <t>99-07</t>
  </si>
  <si>
    <t>08-17</t>
  </si>
  <si>
    <t>rudimentary</t>
  </si>
  <si>
    <t>intermediate</t>
  </si>
  <si>
    <t>substantial</t>
  </si>
  <si>
    <t>intensive</t>
  </si>
  <si>
    <t>USSR</t>
  </si>
  <si>
    <t>Yugoslavia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</si>
</sst>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C9BD0-2730-4C8F-B6BE-9A68A27E5A67}">
  <dimension ref="A1:AS58"/>
  <sheetViews>
    <sheetView topLeftCell="A8" workbookViewId="0">
      <selection activeCell="A2" sqref="A2:AS20"/>
    </sheetView>
  </sheetViews>
  <sheetFormatPr defaultRowHeight="14.5" x14ac:dyDescent="0.35"/>
  <sheetData>
    <row r="1" spans="1:45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5" x14ac:dyDescent="0.35">
      <c r="A2" t="s">
        <v>42</v>
      </c>
      <c r="B2" s="1" t="s">
        <v>13</v>
      </c>
      <c r="C2" s="1" t="s">
        <v>13</v>
      </c>
      <c r="D2" s="1" t="s">
        <v>13</v>
      </c>
      <c r="E2" s="1" t="s">
        <v>13</v>
      </c>
      <c r="F2" s="1" t="s">
        <v>13</v>
      </c>
      <c r="G2" s="1" t="s">
        <v>13</v>
      </c>
      <c r="H2" s="1" t="s">
        <v>13</v>
      </c>
      <c r="I2" s="1" t="s">
        <v>13</v>
      </c>
      <c r="J2" s="1" t="s">
        <v>13</v>
      </c>
      <c r="K2" s="1" t="s">
        <v>13</v>
      </c>
      <c r="L2" s="1" t="s">
        <v>13</v>
      </c>
      <c r="M2" s="1" t="s">
        <v>13</v>
      </c>
      <c r="N2" s="1" t="s">
        <v>13</v>
      </c>
      <c r="O2" s="1" t="s">
        <v>13</v>
      </c>
      <c r="P2" s="1" t="s">
        <v>13</v>
      </c>
      <c r="Q2" s="1" t="s">
        <v>13</v>
      </c>
      <c r="R2" s="1" t="s">
        <v>2</v>
      </c>
      <c r="S2" s="1" t="s">
        <v>2</v>
      </c>
      <c r="T2" s="1" t="s">
        <v>2</v>
      </c>
      <c r="U2" s="1" t="s">
        <v>3</v>
      </c>
      <c r="V2" s="1" t="s">
        <v>3</v>
      </c>
      <c r="W2" s="1" t="s">
        <v>3</v>
      </c>
      <c r="X2" s="1" t="s">
        <v>3</v>
      </c>
      <c r="Y2" s="1" t="s">
        <v>3</v>
      </c>
      <c r="Z2" s="1" t="s">
        <v>3</v>
      </c>
      <c r="AA2" s="1" t="s">
        <v>3</v>
      </c>
      <c r="AB2" s="1" t="s">
        <v>4</v>
      </c>
      <c r="AC2" s="1" t="s">
        <v>4</v>
      </c>
      <c r="AD2" s="1" t="s">
        <v>4</v>
      </c>
      <c r="AE2" s="1" t="s">
        <v>4</v>
      </c>
      <c r="AF2" s="1" t="s">
        <v>4</v>
      </c>
      <c r="AG2" s="1" t="s">
        <v>4</v>
      </c>
      <c r="AH2" s="1" t="s">
        <v>4</v>
      </c>
      <c r="AI2" s="1" t="s">
        <v>4</v>
      </c>
      <c r="AJ2" s="1" t="s">
        <v>4</v>
      </c>
      <c r="AK2" s="1" t="s">
        <v>4</v>
      </c>
      <c r="AL2" s="1" t="s">
        <v>4</v>
      </c>
      <c r="AM2" s="1" t="s">
        <v>4</v>
      </c>
      <c r="AN2" s="1" t="s">
        <v>4</v>
      </c>
      <c r="AO2" s="1" t="s">
        <v>4</v>
      </c>
      <c r="AP2" s="1" t="s">
        <v>4</v>
      </c>
      <c r="AQ2" s="1" t="s">
        <v>4</v>
      </c>
      <c r="AR2" s="1" t="s">
        <v>4</v>
      </c>
      <c r="AS2" s="1" t="s">
        <v>4</v>
      </c>
    </row>
    <row r="3" spans="1:45" x14ac:dyDescent="0.35">
      <c r="A3" t="s">
        <v>0</v>
      </c>
      <c r="B3" s="1" t="s">
        <v>1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  <c r="K3" s="1" t="s">
        <v>1</v>
      </c>
      <c r="L3" s="1" t="s">
        <v>1</v>
      </c>
      <c r="M3" s="1" t="s">
        <v>1</v>
      </c>
      <c r="N3" s="1" t="s">
        <v>1</v>
      </c>
      <c r="O3" s="1" t="s">
        <v>1</v>
      </c>
      <c r="P3" s="1" t="s">
        <v>1</v>
      </c>
      <c r="Q3" s="1" t="s">
        <v>1</v>
      </c>
      <c r="R3" s="1" t="s">
        <v>1</v>
      </c>
      <c r="S3" s="1" t="s">
        <v>1</v>
      </c>
      <c r="T3" s="1" t="s">
        <v>2</v>
      </c>
      <c r="U3" s="1" t="s">
        <v>2</v>
      </c>
      <c r="V3" s="1" t="s">
        <v>2</v>
      </c>
      <c r="W3" s="1" t="s">
        <v>3</v>
      </c>
      <c r="X3" s="1" t="s">
        <v>3</v>
      </c>
      <c r="Y3" s="1" t="s">
        <v>3</v>
      </c>
      <c r="Z3" s="1" t="s">
        <v>3</v>
      </c>
      <c r="AA3" s="1" t="s">
        <v>3</v>
      </c>
      <c r="AB3" s="1" t="s">
        <v>3</v>
      </c>
      <c r="AC3" s="1" t="s">
        <v>3</v>
      </c>
      <c r="AD3" s="1" t="s">
        <v>3</v>
      </c>
      <c r="AE3" s="1" t="s">
        <v>3</v>
      </c>
      <c r="AF3" s="1" t="s">
        <v>3</v>
      </c>
      <c r="AG3" s="1" t="s">
        <v>3</v>
      </c>
      <c r="AH3" s="1" t="s">
        <v>3</v>
      </c>
      <c r="AI3" s="1" t="s">
        <v>3</v>
      </c>
      <c r="AJ3" s="1" t="s">
        <v>3</v>
      </c>
      <c r="AK3" s="1" t="s">
        <v>3</v>
      </c>
      <c r="AL3" s="1" t="s">
        <v>3</v>
      </c>
      <c r="AM3" s="1" t="s">
        <v>4</v>
      </c>
      <c r="AN3" s="1" t="s">
        <v>4</v>
      </c>
      <c r="AO3" s="1" t="s">
        <v>4</v>
      </c>
      <c r="AP3" s="1" t="s">
        <v>4</v>
      </c>
      <c r="AQ3" s="1" t="s">
        <v>4</v>
      </c>
      <c r="AR3" s="1" t="s">
        <v>4</v>
      </c>
      <c r="AS3" s="1" t="s">
        <v>4</v>
      </c>
    </row>
    <row r="4" spans="1:45" x14ac:dyDescent="0.35">
      <c r="A4" t="s">
        <v>5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  <c r="K4" s="1" t="s">
        <v>1</v>
      </c>
      <c r="L4" s="1" t="s">
        <v>1</v>
      </c>
      <c r="M4" s="1" t="s">
        <v>1</v>
      </c>
      <c r="N4" s="1" t="s">
        <v>1</v>
      </c>
      <c r="O4" s="1" t="s">
        <v>1</v>
      </c>
      <c r="P4" s="1" t="s">
        <v>1</v>
      </c>
      <c r="Q4" s="1" t="s">
        <v>1</v>
      </c>
      <c r="R4" s="1" t="s">
        <v>1</v>
      </c>
      <c r="S4" s="1" t="s">
        <v>1</v>
      </c>
      <c r="T4" s="1" t="s">
        <v>2</v>
      </c>
      <c r="U4" s="1" t="s">
        <v>2</v>
      </c>
      <c r="V4" s="1" t="s">
        <v>2</v>
      </c>
      <c r="W4" s="1" t="s">
        <v>3</v>
      </c>
      <c r="X4" s="1" t="s">
        <v>3</v>
      </c>
      <c r="Y4" s="1" t="s">
        <v>3</v>
      </c>
      <c r="Z4" s="1" t="s">
        <v>3</v>
      </c>
      <c r="AA4" s="1" t="s">
        <v>3</v>
      </c>
      <c r="AB4" s="1" t="s">
        <v>3</v>
      </c>
      <c r="AC4" s="1" t="s">
        <v>3</v>
      </c>
      <c r="AD4" s="1" t="s">
        <v>3</v>
      </c>
      <c r="AE4" s="1" t="s">
        <v>3</v>
      </c>
      <c r="AF4" s="1" t="s">
        <v>3</v>
      </c>
      <c r="AG4" s="1" t="s">
        <v>3</v>
      </c>
      <c r="AH4" s="1" t="s">
        <v>3</v>
      </c>
      <c r="AI4" s="1" t="s">
        <v>3</v>
      </c>
      <c r="AJ4" s="1" t="s">
        <v>3</v>
      </c>
      <c r="AK4" s="1" t="s">
        <v>3</v>
      </c>
      <c r="AL4" s="1" t="s">
        <v>3</v>
      </c>
      <c r="AM4" s="1" t="s">
        <v>3</v>
      </c>
      <c r="AN4" s="1" t="s">
        <v>3</v>
      </c>
      <c r="AO4" s="1" t="s">
        <v>3</v>
      </c>
      <c r="AP4" s="1" t="s">
        <v>3</v>
      </c>
      <c r="AQ4" s="1" t="s">
        <v>3</v>
      </c>
      <c r="AR4" s="1" t="s">
        <v>3</v>
      </c>
      <c r="AS4" s="1" t="s">
        <v>3</v>
      </c>
    </row>
    <row r="5" spans="1:45" x14ac:dyDescent="0.35">
      <c r="A5" t="s">
        <v>43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  <c r="K5" s="1" t="s">
        <v>1</v>
      </c>
      <c r="L5" s="1" t="s">
        <v>1</v>
      </c>
      <c r="M5" s="1" t="s">
        <v>1</v>
      </c>
      <c r="N5" s="1" t="s">
        <v>1</v>
      </c>
      <c r="O5" s="1" t="s">
        <v>1</v>
      </c>
      <c r="P5" s="1" t="s">
        <v>1</v>
      </c>
      <c r="Q5" s="1" t="s">
        <v>1</v>
      </c>
      <c r="R5" s="1" t="s">
        <v>1</v>
      </c>
      <c r="S5" s="1" t="s">
        <v>1</v>
      </c>
      <c r="T5" s="1" t="s">
        <v>2</v>
      </c>
      <c r="U5" s="1" t="s">
        <v>2</v>
      </c>
      <c r="V5" s="1" t="s">
        <v>2</v>
      </c>
      <c r="W5" s="1" t="s">
        <v>2</v>
      </c>
      <c r="X5" s="1" t="s">
        <v>2</v>
      </c>
      <c r="Y5" s="1" t="s">
        <v>2</v>
      </c>
      <c r="Z5" s="1" t="s">
        <v>2</v>
      </c>
      <c r="AA5" s="1" t="s">
        <v>2</v>
      </c>
      <c r="AB5" s="1" t="s">
        <v>3</v>
      </c>
      <c r="AC5" s="1" t="s">
        <v>3</v>
      </c>
      <c r="AD5" s="1" t="s">
        <v>3</v>
      </c>
      <c r="AE5" s="1" t="s">
        <v>3</v>
      </c>
      <c r="AF5" s="1" t="s">
        <v>3</v>
      </c>
      <c r="AG5" s="1" t="s">
        <v>3</v>
      </c>
      <c r="AH5" s="1" t="s">
        <v>3</v>
      </c>
      <c r="AI5" s="1" t="s">
        <v>3</v>
      </c>
      <c r="AJ5" s="1" t="s">
        <v>3</v>
      </c>
      <c r="AK5" s="1" t="s">
        <v>3</v>
      </c>
      <c r="AL5" s="1" t="s">
        <v>3</v>
      </c>
      <c r="AM5" s="1" t="s">
        <v>3</v>
      </c>
      <c r="AN5" s="1" t="s">
        <v>3</v>
      </c>
      <c r="AO5" s="1" t="s">
        <v>3</v>
      </c>
      <c r="AP5" s="1" t="s">
        <v>3</v>
      </c>
      <c r="AQ5" s="1" t="s">
        <v>3</v>
      </c>
      <c r="AR5" s="1" t="s">
        <v>3</v>
      </c>
      <c r="AS5" s="1" t="s">
        <v>3</v>
      </c>
    </row>
    <row r="6" spans="1:45" x14ac:dyDescent="0.35">
      <c r="A6" t="s">
        <v>44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2</v>
      </c>
      <c r="U6" s="1" t="s">
        <v>2</v>
      </c>
      <c r="V6" s="1" t="s">
        <v>2</v>
      </c>
      <c r="W6" s="1" t="s">
        <v>2</v>
      </c>
      <c r="X6" s="1" t="s">
        <v>3</v>
      </c>
      <c r="Y6" s="1" t="s">
        <v>3</v>
      </c>
      <c r="Z6" s="1" t="s">
        <v>15</v>
      </c>
      <c r="AA6" s="1" t="s">
        <v>15</v>
      </c>
      <c r="AB6" s="1" t="s">
        <v>15</v>
      </c>
      <c r="AC6" s="1" t="s">
        <v>15</v>
      </c>
      <c r="AD6" s="1" t="s">
        <v>15</v>
      </c>
      <c r="AE6" s="1" t="s">
        <v>15</v>
      </c>
      <c r="AF6" s="1" t="s">
        <v>15</v>
      </c>
      <c r="AG6" s="1" t="s">
        <v>15</v>
      </c>
      <c r="AH6" s="1" t="s">
        <v>15</v>
      </c>
      <c r="AI6" s="1" t="s">
        <v>15</v>
      </c>
      <c r="AJ6" s="1" t="s">
        <v>15</v>
      </c>
      <c r="AK6" s="1" t="s">
        <v>15</v>
      </c>
      <c r="AL6" s="1" t="s">
        <v>15</v>
      </c>
      <c r="AM6" s="1" t="s">
        <v>15</v>
      </c>
      <c r="AN6" s="1" t="s">
        <v>15</v>
      </c>
      <c r="AO6" s="1" t="s">
        <v>15</v>
      </c>
      <c r="AP6" s="1" t="s">
        <v>15</v>
      </c>
      <c r="AQ6" s="1" t="s">
        <v>15</v>
      </c>
      <c r="AR6" s="1" t="s">
        <v>15</v>
      </c>
      <c r="AS6" s="1" t="s">
        <v>15</v>
      </c>
    </row>
    <row r="7" spans="1:45" x14ac:dyDescent="0.35">
      <c r="A7" t="s">
        <v>6</v>
      </c>
      <c r="B7" s="1" t="s">
        <v>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2</v>
      </c>
      <c r="T7" s="1" t="s">
        <v>2</v>
      </c>
      <c r="U7" s="1" t="s">
        <v>2</v>
      </c>
      <c r="V7" s="1" t="s">
        <v>2</v>
      </c>
      <c r="W7" s="1" t="s">
        <v>3</v>
      </c>
      <c r="X7" s="1" t="s">
        <v>3</v>
      </c>
      <c r="Y7" s="1" t="s">
        <v>3</v>
      </c>
      <c r="Z7" s="1" t="s">
        <v>3</v>
      </c>
      <c r="AA7" s="1" t="s">
        <v>3</v>
      </c>
      <c r="AB7" s="1" t="s">
        <v>3</v>
      </c>
      <c r="AC7" s="1" t="s">
        <v>3</v>
      </c>
      <c r="AD7" s="1" t="s">
        <v>3</v>
      </c>
      <c r="AE7" s="1" t="s">
        <v>3</v>
      </c>
      <c r="AF7" s="1" t="s">
        <v>3</v>
      </c>
      <c r="AG7" s="1" t="s">
        <v>3</v>
      </c>
      <c r="AH7" s="1" t="s">
        <v>3</v>
      </c>
      <c r="AI7" s="1" t="s">
        <v>3</v>
      </c>
      <c r="AJ7" s="1" t="s">
        <v>3</v>
      </c>
      <c r="AK7" s="1" t="s">
        <v>3</v>
      </c>
      <c r="AL7" s="1" t="s">
        <v>3</v>
      </c>
      <c r="AM7" s="1" t="s">
        <v>3</v>
      </c>
      <c r="AN7" s="1" t="s">
        <v>3</v>
      </c>
      <c r="AO7" s="1" t="s">
        <v>3</v>
      </c>
      <c r="AP7" s="1" t="s">
        <v>3</v>
      </c>
      <c r="AQ7" s="1" t="s">
        <v>3</v>
      </c>
      <c r="AR7" s="1" t="s">
        <v>3</v>
      </c>
      <c r="AS7" s="1" t="s">
        <v>3</v>
      </c>
    </row>
    <row r="8" spans="1:45" x14ac:dyDescent="0.35">
      <c r="A8" t="s">
        <v>7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  <c r="K8" s="1" t="s">
        <v>1</v>
      </c>
      <c r="L8" s="1" t="s">
        <v>1</v>
      </c>
      <c r="M8" s="1" t="s">
        <v>1</v>
      </c>
      <c r="N8" s="1" t="s">
        <v>1</v>
      </c>
      <c r="O8" s="1" t="s">
        <v>1</v>
      </c>
      <c r="P8" s="1" t="s">
        <v>1</v>
      </c>
      <c r="Q8" s="1" t="s">
        <v>1</v>
      </c>
      <c r="R8" s="1" t="s">
        <v>1</v>
      </c>
      <c r="S8" s="1" t="s">
        <v>1</v>
      </c>
      <c r="T8" s="1" t="s">
        <v>2</v>
      </c>
      <c r="U8" s="1" t="s">
        <v>2</v>
      </c>
      <c r="V8" s="1" t="s">
        <v>3</v>
      </c>
      <c r="W8" s="1" t="s">
        <v>3</v>
      </c>
      <c r="X8" s="1" t="s">
        <v>3</v>
      </c>
      <c r="Y8" s="1" t="s">
        <v>3</v>
      </c>
      <c r="Z8" s="1" t="s">
        <v>3</v>
      </c>
      <c r="AA8" s="1" t="s">
        <v>3</v>
      </c>
      <c r="AB8" s="1" t="s">
        <v>3</v>
      </c>
      <c r="AC8" s="1" t="s">
        <v>3</v>
      </c>
      <c r="AD8" s="1" t="s">
        <v>3</v>
      </c>
      <c r="AE8" s="1" t="s">
        <v>3</v>
      </c>
      <c r="AF8" s="1" t="s">
        <v>3</v>
      </c>
      <c r="AG8" s="1" t="s">
        <v>3</v>
      </c>
      <c r="AH8" s="1" t="s">
        <v>3</v>
      </c>
      <c r="AI8" s="1" t="s">
        <v>3</v>
      </c>
      <c r="AJ8" s="1" t="s">
        <v>3</v>
      </c>
      <c r="AK8" s="1" t="s">
        <v>3</v>
      </c>
      <c r="AL8" s="1" t="s">
        <v>3</v>
      </c>
      <c r="AM8" s="1" t="s">
        <v>3</v>
      </c>
      <c r="AN8" s="1" t="s">
        <v>3</v>
      </c>
      <c r="AO8" s="1" t="s">
        <v>3</v>
      </c>
      <c r="AP8" s="1" t="s">
        <v>3</v>
      </c>
      <c r="AQ8" s="1" t="s">
        <v>3</v>
      </c>
      <c r="AR8" s="1" t="s">
        <v>3</v>
      </c>
      <c r="AS8" s="1" t="s">
        <v>4</v>
      </c>
    </row>
    <row r="9" spans="1:45" x14ac:dyDescent="0.35">
      <c r="A9" t="s">
        <v>45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</v>
      </c>
      <c r="L9" s="1" t="s">
        <v>1</v>
      </c>
      <c r="M9" s="1" t="s">
        <v>1</v>
      </c>
      <c r="N9" s="1" t="s">
        <v>1</v>
      </c>
      <c r="O9" s="1" t="s">
        <v>1</v>
      </c>
      <c r="P9" s="1" t="s">
        <v>1</v>
      </c>
      <c r="Q9" s="1" t="s">
        <v>1</v>
      </c>
      <c r="R9" s="1" t="s">
        <v>1</v>
      </c>
      <c r="S9" s="1" t="s">
        <v>1</v>
      </c>
      <c r="T9" s="1" t="s">
        <v>1</v>
      </c>
      <c r="U9" s="1" t="s">
        <v>1</v>
      </c>
      <c r="V9" s="1" t="s">
        <v>1</v>
      </c>
      <c r="W9" s="1" t="s">
        <v>1</v>
      </c>
      <c r="X9" s="1" t="s">
        <v>1</v>
      </c>
      <c r="Y9" s="1" t="s">
        <v>1</v>
      </c>
      <c r="Z9" s="1" t="s">
        <v>1</v>
      </c>
      <c r="AA9" s="1" t="s">
        <v>1</v>
      </c>
      <c r="AB9" s="1" t="s">
        <v>32</v>
      </c>
      <c r="AC9" s="1" t="s">
        <v>32</v>
      </c>
      <c r="AD9" s="1" t="s">
        <v>32</v>
      </c>
      <c r="AE9" s="1" t="s">
        <v>32</v>
      </c>
      <c r="AF9" s="1" t="s">
        <v>32</v>
      </c>
      <c r="AG9" s="1" t="s">
        <v>32</v>
      </c>
      <c r="AH9" s="1" t="s">
        <v>32</v>
      </c>
      <c r="AI9" s="1" t="s">
        <v>32</v>
      </c>
      <c r="AJ9" s="1" t="s">
        <v>32</v>
      </c>
      <c r="AK9" s="1" t="s">
        <v>32</v>
      </c>
      <c r="AL9" s="1" t="s">
        <v>32</v>
      </c>
      <c r="AM9" s="1" t="s">
        <v>32</v>
      </c>
      <c r="AN9" s="1" t="s">
        <v>32</v>
      </c>
      <c r="AO9" s="1" t="s">
        <v>32</v>
      </c>
      <c r="AP9" s="1" t="s">
        <v>32</v>
      </c>
      <c r="AQ9" s="1" t="s">
        <v>32</v>
      </c>
      <c r="AR9" s="1" t="s">
        <v>32</v>
      </c>
      <c r="AS9" s="1" t="s">
        <v>32</v>
      </c>
    </row>
    <row r="10" spans="1:45" x14ac:dyDescent="0.35">
      <c r="A10" t="s">
        <v>8</v>
      </c>
      <c r="B10" s="1" t="s">
        <v>1</v>
      </c>
      <c r="C10" s="1" t="s">
        <v>1</v>
      </c>
      <c r="D10" s="1" t="s">
        <v>1</v>
      </c>
      <c r="E10" s="1" t="s">
        <v>1</v>
      </c>
      <c r="F10" s="1" t="s">
        <v>1</v>
      </c>
      <c r="G10" s="1" t="s">
        <v>1</v>
      </c>
      <c r="H10" s="1" t="s">
        <v>1</v>
      </c>
      <c r="I10" s="1" t="s">
        <v>1</v>
      </c>
      <c r="J10" s="1" t="s">
        <v>1</v>
      </c>
      <c r="K10" s="1" t="s">
        <v>1</v>
      </c>
      <c r="L10" s="1" t="s">
        <v>1</v>
      </c>
      <c r="M10" s="1" t="s">
        <v>1</v>
      </c>
      <c r="N10" s="1" t="s">
        <v>1</v>
      </c>
      <c r="O10" s="1" t="s">
        <v>1</v>
      </c>
      <c r="P10" s="1" t="s">
        <v>1</v>
      </c>
      <c r="Q10" s="1" t="s">
        <v>1</v>
      </c>
      <c r="R10" s="1" t="s">
        <v>1</v>
      </c>
      <c r="S10" s="1" t="s">
        <v>1</v>
      </c>
      <c r="T10" s="1" t="s">
        <v>2</v>
      </c>
      <c r="U10" s="1" t="s">
        <v>2</v>
      </c>
      <c r="V10" s="1" t="s">
        <v>3</v>
      </c>
      <c r="W10" s="1" t="s">
        <v>3</v>
      </c>
      <c r="X10" s="1" t="s">
        <v>3</v>
      </c>
      <c r="Y10" s="1" t="s">
        <v>3</v>
      </c>
      <c r="Z10" s="1" t="s">
        <v>3</v>
      </c>
      <c r="AA10" s="1" t="s">
        <v>3</v>
      </c>
      <c r="AB10" s="1" t="s">
        <v>3</v>
      </c>
      <c r="AC10" s="1" t="s">
        <v>3</v>
      </c>
      <c r="AD10" s="1" t="s">
        <v>3</v>
      </c>
      <c r="AE10" s="1" t="s">
        <v>3</v>
      </c>
      <c r="AF10" s="1" t="s">
        <v>3</v>
      </c>
      <c r="AG10" s="1" t="s">
        <v>3</v>
      </c>
      <c r="AH10" s="1" t="s">
        <v>3</v>
      </c>
      <c r="AI10" s="1" t="s">
        <v>3</v>
      </c>
      <c r="AJ10" s="1" t="s">
        <v>3</v>
      </c>
      <c r="AK10" s="1" t="s">
        <v>3</v>
      </c>
      <c r="AL10" s="1" t="s">
        <v>3</v>
      </c>
      <c r="AM10" s="1" t="s">
        <v>3</v>
      </c>
      <c r="AN10" s="1" t="s">
        <v>3</v>
      </c>
      <c r="AO10" s="1" t="s">
        <v>3</v>
      </c>
      <c r="AP10" s="1" t="s">
        <v>3</v>
      </c>
      <c r="AQ10" s="1" t="s">
        <v>3</v>
      </c>
      <c r="AR10" s="1" t="s">
        <v>3</v>
      </c>
      <c r="AS10" s="1" t="s">
        <v>3</v>
      </c>
    </row>
    <row r="11" spans="1:45" x14ac:dyDescent="0.35">
      <c r="A11" t="s">
        <v>46</v>
      </c>
      <c r="B11" s="1" t="s">
        <v>1</v>
      </c>
      <c r="C11" s="1" t="s">
        <v>1</v>
      </c>
      <c r="D11" s="1" t="s">
        <v>1</v>
      </c>
      <c r="E11" s="1" t="s">
        <v>1</v>
      </c>
      <c r="F11" s="1" t="s">
        <v>1</v>
      </c>
      <c r="G11" s="1" t="s">
        <v>1</v>
      </c>
      <c r="H11" s="1" t="s">
        <v>1</v>
      </c>
      <c r="I11" s="1" t="s">
        <v>1</v>
      </c>
      <c r="J11" s="1" t="s">
        <v>1</v>
      </c>
      <c r="K11" s="1" t="s">
        <v>1</v>
      </c>
      <c r="L11" s="1" t="s">
        <v>1</v>
      </c>
      <c r="M11" s="1" t="s">
        <v>1</v>
      </c>
      <c r="N11" s="1" t="s">
        <v>1</v>
      </c>
      <c r="O11" s="1" t="s">
        <v>1</v>
      </c>
      <c r="P11" s="1" t="s">
        <v>1</v>
      </c>
      <c r="Q11" s="1" t="s">
        <v>1</v>
      </c>
      <c r="R11" s="1" t="s">
        <v>1</v>
      </c>
      <c r="S11" s="1" t="s">
        <v>1</v>
      </c>
      <c r="T11" s="1" t="s">
        <v>2</v>
      </c>
      <c r="U11" s="1" t="s">
        <v>2</v>
      </c>
      <c r="V11" s="1" t="s">
        <v>3</v>
      </c>
      <c r="W11" s="1" t="s">
        <v>3</v>
      </c>
      <c r="X11" s="1" t="s">
        <v>3</v>
      </c>
      <c r="Y11" s="1" t="s">
        <v>3</v>
      </c>
      <c r="Z11" s="1" t="s">
        <v>3</v>
      </c>
      <c r="AA11" s="1" t="s">
        <v>3</v>
      </c>
      <c r="AB11" s="1" t="s">
        <v>3</v>
      </c>
      <c r="AC11" s="1" t="s">
        <v>3</v>
      </c>
      <c r="AD11" s="1" t="s">
        <v>3</v>
      </c>
      <c r="AE11" s="1" t="s">
        <v>3</v>
      </c>
      <c r="AF11" s="1" t="s">
        <v>3</v>
      </c>
      <c r="AG11" s="1" t="s">
        <v>3</v>
      </c>
      <c r="AH11" s="1" t="s">
        <v>3</v>
      </c>
      <c r="AI11" s="1" t="s">
        <v>3</v>
      </c>
      <c r="AJ11" s="1" t="s">
        <v>3</v>
      </c>
      <c r="AK11" s="1" t="s">
        <v>3</v>
      </c>
      <c r="AL11" s="1" t="s">
        <v>3</v>
      </c>
      <c r="AM11" s="1" t="s">
        <v>3</v>
      </c>
      <c r="AN11" s="1" t="s">
        <v>4</v>
      </c>
      <c r="AO11" s="1" t="s">
        <v>4</v>
      </c>
      <c r="AP11" s="1" t="s">
        <v>4</v>
      </c>
      <c r="AQ11" s="1" t="s">
        <v>3</v>
      </c>
      <c r="AR11" s="1" t="s">
        <v>3</v>
      </c>
      <c r="AS11" s="1" t="s">
        <v>3</v>
      </c>
    </row>
    <row r="12" spans="1:45" x14ac:dyDescent="0.35">
      <c r="A12" t="s">
        <v>47</v>
      </c>
      <c r="B12" s="1" t="s">
        <v>1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  <c r="K12" s="1" t="s">
        <v>1</v>
      </c>
      <c r="L12" s="1" t="s">
        <v>1</v>
      </c>
      <c r="M12" s="1" t="s">
        <v>1</v>
      </c>
      <c r="N12" s="1" t="s">
        <v>1</v>
      </c>
      <c r="O12" s="1" t="s">
        <v>1</v>
      </c>
      <c r="P12" s="1" t="s">
        <v>1</v>
      </c>
      <c r="Q12" s="1" t="s">
        <v>1</v>
      </c>
      <c r="R12" s="1" t="s">
        <v>1</v>
      </c>
      <c r="S12" s="1" t="s">
        <v>1</v>
      </c>
      <c r="T12" s="1" t="s">
        <v>1</v>
      </c>
      <c r="U12" s="1" t="s">
        <v>1</v>
      </c>
      <c r="V12" s="1" t="s">
        <v>1</v>
      </c>
      <c r="W12" s="1" t="s">
        <v>1</v>
      </c>
      <c r="X12" s="1" t="s">
        <v>1</v>
      </c>
      <c r="Y12" s="1" t="s">
        <v>1</v>
      </c>
      <c r="Z12" s="1" t="s">
        <v>1</v>
      </c>
      <c r="AA12" s="1" t="s">
        <v>1</v>
      </c>
      <c r="AB12" s="1" t="s">
        <v>1</v>
      </c>
      <c r="AC12" s="1" t="s">
        <v>32</v>
      </c>
      <c r="AD12" s="1" t="s">
        <v>32</v>
      </c>
      <c r="AE12" s="1" t="s">
        <v>32</v>
      </c>
      <c r="AF12" s="1" t="s">
        <v>32</v>
      </c>
      <c r="AG12" s="1" t="s">
        <v>32</v>
      </c>
      <c r="AH12" s="1" t="s">
        <v>32</v>
      </c>
      <c r="AI12" s="1" t="s">
        <v>32</v>
      </c>
      <c r="AJ12" s="1" t="s">
        <v>32</v>
      </c>
      <c r="AK12" s="1" t="s">
        <v>32</v>
      </c>
      <c r="AL12" s="1" t="s">
        <v>32</v>
      </c>
      <c r="AM12" s="1" t="s">
        <v>32</v>
      </c>
      <c r="AN12" s="1" t="s">
        <v>32</v>
      </c>
      <c r="AO12" s="1" t="s">
        <v>32</v>
      </c>
      <c r="AP12" s="1" t="s">
        <v>32</v>
      </c>
      <c r="AQ12" s="1" t="s">
        <v>32</v>
      </c>
      <c r="AR12" s="1" t="s">
        <v>32</v>
      </c>
      <c r="AS12" s="1" t="s">
        <v>32</v>
      </c>
    </row>
    <row r="13" spans="1:45" x14ac:dyDescent="0.35">
      <c r="A13" t="s">
        <v>48</v>
      </c>
      <c r="B13" s="1" t="s">
        <v>1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  <c r="K13" s="1" t="s">
        <v>1</v>
      </c>
      <c r="L13" s="1" t="s">
        <v>1</v>
      </c>
      <c r="M13" s="1" t="s">
        <v>1</v>
      </c>
      <c r="N13" s="1" t="s">
        <v>1</v>
      </c>
      <c r="O13" s="1" t="s">
        <v>1</v>
      </c>
      <c r="P13" s="1" t="s">
        <v>1</v>
      </c>
      <c r="Q13" s="1" t="s">
        <v>1</v>
      </c>
      <c r="R13" s="1" t="s">
        <v>1</v>
      </c>
      <c r="S13" s="1" t="s">
        <v>1</v>
      </c>
      <c r="T13" s="1" t="s">
        <v>2</v>
      </c>
      <c r="U13" s="1" t="s">
        <v>2</v>
      </c>
      <c r="V13" s="1" t="s">
        <v>3</v>
      </c>
      <c r="W13" s="1" t="s">
        <v>3</v>
      </c>
      <c r="X13" s="1" t="s">
        <v>3</v>
      </c>
      <c r="Y13" s="1" t="s">
        <v>3</v>
      </c>
      <c r="Z13" s="1" t="s">
        <v>17</v>
      </c>
      <c r="AA13" s="1" t="s">
        <v>17</v>
      </c>
      <c r="AB13" s="1" t="s">
        <v>17</v>
      </c>
      <c r="AC13" s="1" t="s">
        <v>17</v>
      </c>
      <c r="AD13" s="1" t="s">
        <v>17</v>
      </c>
      <c r="AE13" s="1" t="s">
        <v>17</v>
      </c>
      <c r="AF13" s="1" t="s">
        <v>17</v>
      </c>
      <c r="AG13" s="1" t="s">
        <v>17</v>
      </c>
      <c r="AH13" s="1" t="s">
        <v>17</v>
      </c>
      <c r="AI13" s="1" t="s">
        <v>17</v>
      </c>
      <c r="AJ13" s="1" t="s">
        <v>17</v>
      </c>
      <c r="AK13" s="1" t="s">
        <v>17</v>
      </c>
      <c r="AL13" s="1" t="s">
        <v>17</v>
      </c>
      <c r="AM13" s="1" t="s">
        <v>17</v>
      </c>
      <c r="AN13" s="1" t="s">
        <v>17</v>
      </c>
      <c r="AO13" s="1" t="s">
        <v>17</v>
      </c>
      <c r="AP13" s="1" t="s">
        <v>17</v>
      </c>
      <c r="AQ13" s="1" t="s">
        <v>17</v>
      </c>
      <c r="AR13" s="1" t="s">
        <v>17</v>
      </c>
      <c r="AS13" s="1" t="s">
        <v>17</v>
      </c>
    </row>
    <row r="14" spans="1:45" x14ac:dyDescent="0.35">
      <c r="A14" t="s">
        <v>49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  <c r="K14" s="1" t="s">
        <v>1</v>
      </c>
      <c r="L14" s="1" t="s">
        <v>1</v>
      </c>
      <c r="M14" s="1" t="s">
        <v>1</v>
      </c>
      <c r="N14" s="1" t="s">
        <v>1</v>
      </c>
      <c r="O14" s="1" t="s">
        <v>1</v>
      </c>
      <c r="P14" s="1" t="s">
        <v>1</v>
      </c>
      <c r="Q14" s="1" t="s">
        <v>1</v>
      </c>
      <c r="R14" s="1" t="s">
        <v>1</v>
      </c>
      <c r="S14" s="1" t="s">
        <v>1</v>
      </c>
      <c r="T14" s="1" t="s">
        <v>1</v>
      </c>
      <c r="U14" s="1" t="s">
        <v>2</v>
      </c>
      <c r="V14" s="1" t="s">
        <v>2</v>
      </c>
      <c r="W14" s="1" t="s">
        <v>2</v>
      </c>
      <c r="X14" s="1" t="s">
        <v>2</v>
      </c>
      <c r="Y14" s="1" t="s">
        <v>2</v>
      </c>
      <c r="Z14" s="1" t="s">
        <v>2</v>
      </c>
      <c r="AA14" s="1" t="s">
        <v>2</v>
      </c>
      <c r="AB14" s="1" t="s">
        <v>2</v>
      </c>
      <c r="AC14" s="1" t="s">
        <v>3</v>
      </c>
      <c r="AD14" s="1" t="s">
        <v>3</v>
      </c>
      <c r="AE14" s="1" t="s">
        <v>3</v>
      </c>
      <c r="AF14" s="1" t="s">
        <v>3</v>
      </c>
      <c r="AG14" s="1" t="s">
        <v>3</v>
      </c>
      <c r="AH14" s="1" t="s">
        <v>3</v>
      </c>
      <c r="AI14" s="1" t="s">
        <v>3</v>
      </c>
      <c r="AJ14" s="1" t="s">
        <v>3</v>
      </c>
      <c r="AK14" s="1" t="s">
        <v>21</v>
      </c>
      <c r="AL14" s="1" t="s">
        <v>21</v>
      </c>
      <c r="AM14" s="1" t="s">
        <v>21</v>
      </c>
      <c r="AN14" s="1" t="s">
        <v>21</v>
      </c>
      <c r="AO14" s="1" t="s">
        <v>4</v>
      </c>
      <c r="AP14" s="1" t="s">
        <v>4</v>
      </c>
      <c r="AQ14" s="1" t="s">
        <v>4</v>
      </c>
      <c r="AR14" s="1" t="s">
        <v>4</v>
      </c>
      <c r="AS14" s="1" t="s">
        <v>4</v>
      </c>
    </row>
    <row r="15" spans="1:45" x14ac:dyDescent="0.35">
      <c r="A15" t="s">
        <v>9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  <c r="K15" s="1" t="s">
        <v>1</v>
      </c>
      <c r="L15" s="1" t="s">
        <v>1</v>
      </c>
      <c r="M15" s="1" t="s">
        <v>1</v>
      </c>
      <c r="N15" s="1" t="s">
        <v>1</v>
      </c>
      <c r="O15" s="1" t="s">
        <v>1</v>
      </c>
      <c r="P15" s="1" t="s">
        <v>1</v>
      </c>
      <c r="Q15" s="1" t="s">
        <v>1</v>
      </c>
      <c r="R15" s="1" t="s">
        <v>1</v>
      </c>
      <c r="S15" s="1" t="s">
        <v>1</v>
      </c>
      <c r="T15" s="1" t="s">
        <v>2</v>
      </c>
      <c r="U15" s="1" t="s">
        <v>2</v>
      </c>
      <c r="V15" s="1" t="s">
        <v>2</v>
      </c>
      <c r="W15" s="1" t="s">
        <v>2</v>
      </c>
      <c r="X15" s="1" t="s">
        <v>2</v>
      </c>
      <c r="Y15" s="1" t="s">
        <v>3</v>
      </c>
      <c r="Z15" s="1" t="s">
        <v>3</v>
      </c>
      <c r="AA15" s="1" t="s">
        <v>3</v>
      </c>
      <c r="AB15" s="1" t="s">
        <v>3</v>
      </c>
      <c r="AC15" s="1" t="s">
        <v>3</v>
      </c>
      <c r="AD15" s="1" t="s">
        <v>3</v>
      </c>
      <c r="AE15" s="1" t="s">
        <v>3</v>
      </c>
      <c r="AF15" s="1" t="s">
        <v>3</v>
      </c>
      <c r="AG15" s="1" t="s">
        <v>3</v>
      </c>
      <c r="AH15" s="1" t="s">
        <v>3</v>
      </c>
      <c r="AI15" s="1" t="s">
        <v>3</v>
      </c>
      <c r="AJ15" s="1" t="s">
        <v>3</v>
      </c>
      <c r="AK15" s="1" t="s">
        <v>3</v>
      </c>
      <c r="AL15" s="1" t="s">
        <v>3</v>
      </c>
      <c r="AM15" s="1" t="s">
        <v>3</v>
      </c>
      <c r="AN15" s="1" t="s">
        <v>3</v>
      </c>
      <c r="AO15" s="1" t="s">
        <v>3</v>
      </c>
      <c r="AP15" s="1" t="s">
        <v>3</v>
      </c>
      <c r="AQ15" s="1" t="s">
        <v>3</v>
      </c>
      <c r="AR15" s="1" t="s">
        <v>3</v>
      </c>
      <c r="AS15" s="1" t="s">
        <v>3</v>
      </c>
    </row>
    <row r="16" spans="1:45" x14ac:dyDescent="0.35">
      <c r="A16" t="s">
        <v>10</v>
      </c>
      <c r="B16" s="1" t="s">
        <v>1</v>
      </c>
      <c r="C16" s="1" t="s">
        <v>1</v>
      </c>
      <c r="D16" s="1" t="s">
        <v>1</v>
      </c>
      <c r="E16" s="1" t="s">
        <v>1</v>
      </c>
      <c r="F16" s="1" t="s">
        <v>1</v>
      </c>
      <c r="G16" s="1" t="s">
        <v>1</v>
      </c>
      <c r="H16" s="1" t="s">
        <v>1</v>
      </c>
      <c r="I16" s="1" t="s">
        <v>1</v>
      </c>
      <c r="J16" s="1" t="s">
        <v>1</v>
      </c>
      <c r="K16" s="1" t="s">
        <v>1</v>
      </c>
      <c r="L16" s="1" t="s">
        <v>1</v>
      </c>
      <c r="M16" s="1" t="s">
        <v>1</v>
      </c>
      <c r="N16" s="1" t="s">
        <v>1</v>
      </c>
      <c r="O16" s="1" t="s">
        <v>1</v>
      </c>
      <c r="P16" s="1" t="s">
        <v>1</v>
      </c>
      <c r="Q16" s="1" t="s">
        <v>1</v>
      </c>
      <c r="R16" s="1" t="s">
        <v>1</v>
      </c>
      <c r="S16" s="1" t="s">
        <v>1</v>
      </c>
      <c r="T16" s="1" t="s">
        <v>2</v>
      </c>
      <c r="U16" s="1" t="s">
        <v>2</v>
      </c>
      <c r="V16" s="1" t="s">
        <v>2</v>
      </c>
      <c r="W16" s="1" t="s">
        <v>2</v>
      </c>
      <c r="X16" s="1" t="s">
        <v>3</v>
      </c>
      <c r="Y16" s="1" t="s">
        <v>3</v>
      </c>
      <c r="Z16" s="1" t="s">
        <v>3</v>
      </c>
      <c r="AA16" s="1" t="s">
        <v>3</v>
      </c>
      <c r="AB16" s="1" t="s">
        <v>3</v>
      </c>
      <c r="AC16" s="1" t="s">
        <v>3</v>
      </c>
      <c r="AD16" s="1" t="s">
        <v>3</v>
      </c>
      <c r="AE16" s="1" t="s">
        <v>3</v>
      </c>
      <c r="AF16" s="1" t="s">
        <v>3</v>
      </c>
      <c r="AG16" s="1" t="s">
        <v>3</v>
      </c>
      <c r="AH16" s="1" t="s">
        <v>3</v>
      </c>
      <c r="AI16" s="1" t="s">
        <v>3</v>
      </c>
      <c r="AJ16" s="1" t="s">
        <v>11</v>
      </c>
      <c r="AK16" s="1" t="s">
        <v>11</v>
      </c>
      <c r="AL16" s="1" t="s">
        <v>11</v>
      </c>
      <c r="AM16" s="1" t="s">
        <v>11</v>
      </c>
      <c r="AN16" s="1" t="s">
        <v>11</v>
      </c>
      <c r="AO16" s="1" t="s">
        <v>11</v>
      </c>
      <c r="AP16" s="1" t="s">
        <v>11</v>
      </c>
      <c r="AQ16" s="1" t="s">
        <v>11</v>
      </c>
      <c r="AR16" s="1" t="s">
        <v>11</v>
      </c>
      <c r="AS16" s="1" t="s">
        <v>11</v>
      </c>
    </row>
    <row r="17" spans="1:45" x14ac:dyDescent="0.35">
      <c r="A17" t="s">
        <v>50</v>
      </c>
      <c r="B17" s="1" t="s">
        <v>1</v>
      </c>
      <c r="C17" s="1" t="s">
        <v>1</v>
      </c>
      <c r="D17" s="1" t="s">
        <v>1</v>
      </c>
      <c r="E17" s="1" t="s">
        <v>1</v>
      </c>
      <c r="F17" s="1" t="s">
        <v>1</v>
      </c>
      <c r="G17" s="1" t="s">
        <v>1</v>
      </c>
      <c r="H17" s="1" t="s">
        <v>1</v>
      </c>
      <c r="I17" s="1" t="s">
        <v>1</v>
      </c>
      <c r="J17" s="1" t="s">
        <v>1</v>
      </c>
      <c r="K17" s="1" t="s">
        <v>1</v>
      </c>
      <c r="L17" s="1" t="s">
        <v>1</v>
      </c>
      <c r="M17" s="1" t="s">
        <v>1</v>
      </c>
      <c r="N17" s="1" t="s">
        <v>1</v>
      </c>
      <c r="O17" s="1" t="s">
        <v>1</v>
      </c>
      <c r="P17" s="1" t="s">
        <v>1</v>
      </c>
      <c r="Q17" s="1" t="s">
        <v>1</v>
      </c>
      <c r="R17" s="1" t="s">
        <v>1</v>
      </c>
      <c r="S17" s="1" t="s">
        <v>1</v>
      </c>
      <c r="T17" s="1" t="s">
        <v>2</v>
      </c>
      <c r="U17" s="1" t="s">
        <v>2</v>
      </c>
      <c r="V17" s="1" t="s">
        <v>2</v>
      </c>
      <c r="W17" s="1" t="s">
        <v>2</v>
      </c>
      <c r="X17" s="1" t="s">
        <v>2</v>
      </c>
      <c r="Y17" s="1" t="s">
        <v>3</v>
      </c>
      <c r="Z17" s="1" t="s">
        <v>3</v>
      </c>
      <c r="AA17" s="1" t="s">
        <v>3</v>
      </c>
      <c r="AB17" s="1" t="s">
        <v>17</v>
      </c>
      <c r="AC17" s="1" t="s">
        <v>17</v>
      </c>
      <c r="AD17" s="1" t="s">
        <v>17</v>
      </c>
      <c r="AE17" s="1" t="s">
        <v>17</v>
      </c>
      <c r="AF17" s="1" t="s">
        <v>17</v>
      </c>
      <c r="AG17" s="1" t="s">
        <v>17</v>
      </c>
      <c r="AH17" s="1" t="s">
        <v>17</v>
      </c>
      <c r="AI17" s="1" t="s">
        <v>17</v>
      </c>
      <c r="AJ17" s="1" t="s">
        <v>17</v>
      </c>
      <c r="AK17" s="1" t="s">
        <v>17</v>
      </c>
      <c r="AL17" s="1" t="s">
        <v>17</v>
      </c>
      <c r="AM17" s="1" t="s">
        <v>17</v>
      </c>
      <c r="AN17" s="1" t="s">
        <v>17</v>
      </c>
      <c r="AO17" s="1" t="s">
        <v>17</v>
      </c>
      <c r="AP17" s="1" t="s">
        <v>3</v>
      </c>
      <c r="AQ17" s="1" t="s">
        <v>3</v>
      </c>
      <c r="AR17" s="1" t="s">
        <v>3</v>
      </c>
      <c r="AS17" s="1" t="s">
        <v>3</v>
      </c>
    </row>
    <row r="18" spans="1:45" x14ac:dyDescent="0.35">
      <c r="A18" t="s">
        <v>66</v>
      </c>
      <c r="B18" s="1" t="s">
        <v>13</v>
      </c>
      <c r="C18" s="1" t="s">
        <v>13</v>
      </c>
      <c r="D18" s="1" t="s">
        <v>13</v>
      </c>
      <c r="E18" s="1" t="s">
        <v>13</v>
      </c>
      <c r="F18" s="1" t="s">
        <v>13</v>
      </c>
      <c r="G18" s="1" t="s">
        <v>13</v>
      </c>
      <c r="H18" s="1" t="s">
        <v>13</v>
      </c>
      <c r="I18" s="1" t="s">
        <v>13</v>
      </c>
      <c r="J18" s="1" t="s">
        <v>13</v>
      </c>
      <c r="K18" s="1" t="s">
        <v>13</v>
      </c>
      <c r="L18" s="1" t="s">
        <v>13</v>
      </c>
      <c r="M18" s="1" t="s">
        <v>13</v>
      </c>
      <c r="N18" s="1" t="s">
        <v>13</v>
      </c>
      <c r="O18" s="1" t="s">
        <v>13</v>
      </c>
      <c r="P18" s="1" t="s">
        <v>2</v>
      </c>
      <c r="Q18" s="1" t="s">
        <v>2</v>
      </c>
      <c r="R18" s="1" t="s">
        <v>2</v>
      </c>
      <c r="S18" s="1" t="s">
        <v>2</v>
      </c>
      <c r="T18" s="1" t="s">
        <v>1</v>
      </c>
      <c r="U18" s="1" t="s">
        <v>1</v>
      </c>
      <c r="V18" s="1" t="s">
        <v>1</v>
      </c>
      <c r="W18" s="1" t="s">
        <v>1</v>
      </c>
      <c r="X18" s="1" t="s">
        <v>1</v>
      </c>
      <c r="Y18" s="1" t="s">
        <v>1</v>
      </c>
      <c r="Z18" s="1" t="s">
        <v>1</v>
      </c>
      <c r="AA18" s="1" t="s">
        <v>1</v>
      </c>
      <c r="AB18" s="1" t="s">
        <v>1</v>
      </c>
      <c r="AC18" s="1" t="s">
        <v>1</v>
      </c>
      <c r="AD18" s="1" t="s">
        <v>1</v>
      </c>
      <c r="AE18" s="1" t="s">
        <v>1</v>
      </c>
      <c r="AF18" s="1" t="s">
        <v>1</v>
      </c>
      <c r="AG18" s="1" t="s">
        <v>1</v>
      </c>
      <c r="AH18" s="1" t="s">
        <v>1</v>
      </c>
      <c r="AI18" s="1" t="s">
        <v>1</v>
      </c>
      <c r="AJ18" s="1" t="s">
        <v>1</v>
      </c>
      <c r="AK18" s="1" t="s">
        <v>1</v>
      </c>
      <c r="AL18" s="1" t="s">
        <v>1</v>
      </c>
      <c r="AM18" s="1" t="s">
        <v>1</v>
      </c>
      <c r="AN18" s="1" t="s">
        <v>1</v>
      </c>
      <c r="AO18" s="1" t="s">
        <v>1</v>
      </c>
      <c r="AP18" s="1" t="s">
        <v>1</v>
      </c>
      <c r="AQ18" s="1" t="s">
        <v>1</v>
      </c>
      <c r="AR18" s="1" t="s">
        <v>1</v>
      </c>
      <c r="AS18" s="1" t="s">
        <v>1</v>
      </c>
    </row>
    <row r="19" spans="1:45" x14ac:dyDescent="0.35">
      <c r="A19" t="s">
        <v>12</v>
      </c>
      <c r="B19" s="1" t="s">
        <v>1</v>
      </c>
      <c r="C19" s="1" t="s">
        <v>1</v>
      </c>
      <c r="D19" s="1" t="s">
        <v>1</v>
      </c>
      <c r="E19" s="1" t="s">
        <v>1</v>
      </c>
      <c r="F19" s="1" t="s">
        <v>1</v>
      </c>
      <c r="G19" s="1" t="s">
        <v>1</v>
      </c>
      <c r="H19" s="1" t="s">
        <v>1</v>
      </c>
      <c r="I19" s="1" t="s">
        <v>1</v>
      </c>
      <c r="J19" s="1" t="s">
        <v>1</v>
      </c>
      <c r="K19" s="1" t="s">
        <v>1</v>
      </c>
      <c r="L19" s="1" t="s">
        <v>1</v>
      </c>
      <c r="M19" s="1" t="s">
        <v>1</v>
      </c>
      <c r="N19" s="1" t="s">
        <v>1</v>
      </c>
      <c r="O19" s="1" t="s">
        <v>1</v>
      </c>
      <c r="P19" s="1" t="s">
        <v>1</v>
      </c>
      <c r="Q19" s="1" t="s">
        <v>1</v>
      </c>
      <c r="R19" s="1" t="s">
        <v>1</v>
      </c>
      <c r="S19" s="1" t="s">
        <v>1</v>
      </c>
      <c r="T19" s="1" t="s">
        <v>2</v>
      </c>
      <c r="U19" s="1" t="s">
        <v>2</v>
      </c>
      <c r="V19" s="1" t="s">
        <v>2</v>
      </c>
      <c r="W19" s="1" t="s">
        <v>3</v>
      </c>
      <c r="X19" s="1" t="s">
        <v>3</v>
      </c>
      <c r="Y19" s="1" t="s">
        <v>3</v>
      </c>
      <c r="Z19" s="1" t="s">
        <v>3</v>
      </c>
      <c r="AA19" s="1" t="s">
        <v>3</v>
      </c>
      <c r="AB19" s="1" t="s">
        <v>3</v>
      </c>
      <c r="AC19" s="1" t="s">
        <v>3</v>
      </c>
      <c r="AD19" s="1" t="s">
        <v>3</v>
      </c>
      <c r="AE19" s="1" t="s">
        <v>3</v>
      </c>
      <c r="AF19" s="1" t="s">
        <v>3</v>
      </c>
      <c r="AG19" s="1" t="s">
        <v>3</v>
      </c>
      <c r="AH19" s="1" t="s">
        <v>3</v>
      </c>
      <c r="AI19" s="1" t="s">
        <v>3</v>
      </c>
      <c r="AJ19" s="1" t="s">
        <v>3</v>
      </c>
      <c r="AK19" s="1" t="s">
        <v>3</v>
      </c>
      <c r="AL19" s="1" t="s">
        <v>3</v>
      </c>
      <c r="AM19" s="1" t="s">
        <v>3</v>
      </c>
      <c r="AN19" s="1" t="s">
        <v>3</v>
      </c>
      <c r="AO19" s="1" t="s">
        <v>3</v>
      </c>
      <c r="AP19" s="1" t="s">
        <v>3</v>
      </c>
      <c r="AQ19" s="1" t="s">
        <v>3</v>
      </c>
      <c r="AR19" s="1" t="s">
        <v>3</v>
      </c>
      <c r="AS19" s="1" t="s">
        <v>3</v>
      </c>
    </row>
    <row r="20" spans="1:45" x14ac:dyDescent="0.35">
      <c r="A20" t="s">
        <v>67</v>
      </c>
      <c r="B20" s="1" t="s">
        <v>3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1" t="s">
        <v>3</v>
      </c>
      <c r="K20" s="1" t="s">
        <v>3</v>
      </c>
      <c r="L20" s="1" t="s">
        <v>3</v>
      </c>
      <c r="M20" s="1" t="s">
        <v>3</v>
      </c>
      <c r="N20" s="1" t="s">
        <v>3</v>
      </c>
      <c r="O20" s="1" t="s">
        <v>3</v>
      </c>
      <c r="P20" s="1" t="s">
        <v>2</v>
      </c>
      <c r="Q20" s="1" t="s">
        <v>2</v>
      </c>
      <c r="R20" s="1" t="s">
        <v>2</v>
      </c>
      <c r="S20" s="1" t="s">
        <v>2</v>
      </c>
      <c r="T20" s="1" t="s">
        <v>1</v>
      </c>
      <c r="U20" s="1" t="s">
        <v>1</v>
      </c>
      <c r="V20" s="1" t="s">
        <v>1</v>
      </c>
      <c r="W20" s="1" t="s">
        <v>1</v>
      </c>
      <c r="X20" s="1" t="s">
        <v>1</v>
      </c>
      <c r="Y20" s="1" t="s">
        <v>1</v>
      </c>
      <c r="Z20" s="1" t="s">
        <v>1</v>
      </c>
      <c r="AA20" s="1" t="s">
        <v>1</v>
      </c>
      <c r="AB20" s="1" t="s">
        <v>1</v>
      </c>
      <c r="AC20" s="1" t="s">
        <v>1</v>
      </c>
      <c r="AD20" s="1" t="s">
        <v>1</v>
      </c>
      <c r="AE20" s="1" t="s">
        <v>1</v>
      </c>
      <c r="AF20" s="1" t="s">
        <v>1</v>
      </c>
      <c r="AG20" s="1" t="s">
        <v>1</v>
      </c>
      <c r="AH20" s="1" t="s">
        <v>1</v>
      </c>
      <c r="AI20" s="1" t="s">
        <v>1</v>
      </c>
      <c r="AJ20" s="1" t="s">
        <v>1</v>
      </c>
      <c r="AK20" s="1" t="s">
        <v>1</v>
      </c>
      <c r="AL20" s="1" t="s">
        <v>1</v>
      </c>
      <c r="AM20" s="1" t="s">
        <v>1</v>
      </c>
      <c r="AN20" s="1" t="s">
        <v>1</v>
      </c>
      <c r="AO20" s="1" t="s">
        <v>1</v>
      </c>
      <c r="AP20" s="1" t="s">
        <v>1</v>
      </c>
      <c r="AQ20" s="1" t="s">
        <v>1</v>
      </c>
      <c r="AR20" s="1" t="s">
        <v>1</v>
      </c>
      <c r="AS20" s="1" t="s">
        <v>1</v>
      </c>
    </row>
    <row r="23" spans="1:45" x14ac:dyDescent="0.35">
      <c r="B23" s="1">
        <v>1974</v>
      </c>
      <c r="C23" s="1">
        <v>1975</v>
      </c>
      <c r="D23" s="1">
        <v>1976</v>
      </c>
      <c r="E23" s="1">
        <v>1977</v>
      </c>
      <c r="F23" s="1">
        <v>1978</v>
      </c>
      <c r="G23" s="1">
        <v>1979</v>
      </c>
      <c r="H23" s="1">
        <v>1980</v>
      </c>
      <c r="I23" s="1">
        <v>1981</v>
      </c>
      <c r="J23" s="1">
        <v>1982</v>
      </c>
      <c r="K23" s="1">
        <v>1983</v>
      </c>
      <c r="L23" s="1">
        <v>1984</v>
      </c>
      <c r="M23" s="1">
        <v>1985</v>
      </c>
      <c r="N23" s="1">
        <v>1986</v>
      </c>
      <c r="O23" s="1">
        <v>1987</v>
      </c>
      <c r="P23" s="1">
        <v>1988</v>
      </c>
      <c r="Q23" s="1">
        <v>1989</v>
      </c>
      <c r="R23" s="1">
        <v>1990</v>
      </c>
      <c r="S23" s="1">
        <v>1991</v>
      </c>
      <c r="T23" s="1">
        <v>1992</v>
      </c>
      <c r="U23" s="1">
        <v>1993</v>
      </c>
      <c r="V23" s="1">
        <v>1994</v>
      </c>
      <c r="W23" s="1">
        <v>1995</v>
      </c>
      <c r="X23" s="1">
        <v>1996</v>
      </c>
      <c r="Y23" s="1">
        <v>1997</v>
      </c>
      <c r="Z23" s="1">
        <v>1998</v>
      </c>
      <c r="AA23" s="1">
        <v>1999</v>
      </c>
      <c r="AB23" s="1">
        <v>2000</v>
      </c>
      <c r="AC23" s="1">
        <v>2001</v>
      </c>
      <c r="AD23" s="1">
        <v>2002</v>
      </c>
      <c r="AE23" s="1">
        <v>2003</v>
      </c>
      <c r="AF23" s="1">
        <v>2004</v>
      </c>
      <c r="AG23" s="1">
        <v>2005</v>
      </c>
      <c r="AH23" s="1">
        <v>2006</v>
      </c>
      <c r="AI23" s="1">
        <v>2007</v>
      </c>
      <c r="AJ23" s="1">
        <v>2008</v>
      </c>
      <c r="AK23" s="1">
        <v>2009</v>
      </c>
      <c r="AL23" s="1">
        <v>2010</v>
      </c>
      <c r="AM23" s="1">
        <v>2011</v>
      </c>
      <c r="AN23" s="1">
        <v>2012</v>
      </c>
      <c r="AO23" s="1">
        <v>2013</v>
      </c>
      <c r="AP23" s="1">
        <v>2014</v>
      </c>
      <c r="AQ23" s="1">
        <v>2015</v>
      </c>
      <c r="AR23" s="1">
        <v>2016</v>
      </c>
      <c r="AS23" s="1">
        <v>2017</v>
      </c>
    </row>
    <row r="24" spans="1:45" x14ac:dyDescent="0.35">
      <c r="A24" t="s">
        <v>1</v>
      </c>
      <c r="B24">
        <f>COUNTIF(B2:B18,"X")</f>
        <v>15</v>
      </c>
      <c r="C24">
        <f t="shared" ref="C24:AS24" si="0">COUNTIF(C2:C18,"X")</f>
        <v>15</v>
      </c>
      <c r="D24">
        <f t="shared" si="0"/>
        <v>15</v>
      </c>
      <c r="E24">
        <f t="shared" si="0"/>
        <v>15</v>
      </c>
      <c r="F24">
        <f t="shared" si="0"/>
        <v>15</v>
      </c>
      <c r="G24">
        <f t="shared" si="0"/>
        <v>15</v>
      </c>
      <c r="H24">
        <f t="shared" si="0"/>
        <v>15</v>
      </c>
      <c r="I24">
        <f t="shared" si="0"/>
        <v>15</v>
      </c>
      <c r="J24">
        <f t="shared" si="0"/>
        <v>15</v>
      </c>
      <c r="K24">
        <f t="shared" si="0"/>
        <v>15</v>
      </c>
      <c r="L24">
        <f t="shared" si="0"/>
        <v>15</v>
      </c>
      <c r="M24">
        <f t="shared" si="0"/>
        <v>15</v>
      </c>
      <c r="N24">
        <f t="shared" si="0"/>
        <v>15</v>
      </c>
      <c r="O24">
        <f t="shared" si="0"/>
        <v>15</v>
      </c>
      <c r="P24">
        <f t="shared" si="0"/>
        <v>15</v>
      </c>
      <c r="Q24">
        <f t="shared" si="0"/>
        <v>15</v>
      </c>
      <c r="R24">
        <f t="shared" si="0"/>
        <v>15</v>
      </c>
      <c r="S24">
        <f t="shared" si="0"/>
        <v>14</v>
      </c>
      <c r="T24">
        <f t="shared" si="0"/>
        <v>4</v>
      </c>
      <c r="U24">
        <f t="shared" si="0"/>
        <v>3</v>
      </c>
      <c r="V24">
        <f t="shared" si="0"/>
        <v>3</v>
      </c>
      <c r="W24">
        <f t="shared" si="0"/>
        <v>3</v>
      </c>
      <c r="X24">
        <f t="shared" si="0"/>
        <v>3</v>
      </c>
      <c r="Y24">
        <f t="shared" si="0"/>
        <v>3</v>
      </c>
      <c r="Z24">
        <f t="shared" si="0"/>
        <v>3</v>
      </c>
      <c r="AA24">
        <f t="shared" si="0"/>
        <v>3</v>
      </c>
      <c r="AB24">
        <f t="shared" si="0"/>
        <v>2</v>
      </c>
      <c r="AC24">
        <f t="shared" si="0"/>
        <v>1</v>
      </c>
      <c r="AD24">
        <f t="shared" si="0"/>
        <v>1</v>
      </c>
      <c r="AE24">
        <f t="shared" si="0"/>
        <v>1</v>
      </c>
      <c r="AF24">
        <f t="shared" si="0"/>
        <v>1</v>
      </c>
      <c r="AG24">
        <f t="shared" si="0"/>
        <v>1</v>
      </c>
      <c r="AH24">
        <f t="shared" si="0"/>
        <v>1</v>
      </c>
      <c r="AI24">
        <f t="shared" si="0"/>
        <v>1</v>
      </c>
      <c r="AJ24">
        <f t="shared" si="0"/>
        <v>1</v>
      </c>
      <c r="AK24">
        <f t="shared" si="0"/>
        <v>1</v>
      </c>
      <c r="AL24">
        <f t="shared" si="0"/>
        <v>1</v>
      </c>
      <c r="AM24">
        <f t="shared" si="0"/>
        <v>1</v>
      </c>
      <c r="AN24">
        <f t="shared" si="0"/>
        <v>1</v>
      </c>
      <c r="AO24">
        <f t="shared" si="0"/>
        <v>1</v>
      </c>
      <c r="AP24">
        <f t="shared" si="0"/>
        <v>1</v>
      </c>
      <c r="AQ24">
        <f t="shared" si="0"/>
        <v>1</v>
      </c>
      <c r="AR24">
        <f t="shared" si="0"/>
        <v>1</v>
      </c>
      <c r="AS24">
        <f t="shared" si="0"/>
        <v>1</v>
      </c>
    </row>
    <row r="25" spans="1:45" x14ac:dyDescent="0.35">
      <c r="A25" t="s">
        <v>13</v>
      </c>
      <c r="B25">
        <f>COUNTIF(B2:B18,"MDC")</f>
        <v>2</v>
      </c>
      <c r="C25">
        <f t="shared" ref="C25:AS25" si="1">COUNTIF(C2:C18,"MDC")</f>
        <v>2</v>
      </c>
      <c r="D25">
        <f t="shared" si="1"/>
        <v>2</v>
      </c>
      <c r="E25">
        <f t="shared" si="1"/>
        <v>2</v>
      </c>
      <c r="F25">
        <f t="shared" si="1"/>
        <v>2</v>
      </c>
      <c r="G25">
        <f t="shared" si="1"/>
        <v>2</v>
      </c>
      <c r="H25">
        <f t="shared" si="1"/>
        <v>2</v>
      </c>
      <c r="I25">
        <f t="shared" si="1"/>
        <v>2</v>
      </c>
      <c r="J25">
        <f t="shared" si="1"/>
        <v>2</v>
      </c>
      <c r="K25">
        <f t="shared" si="1"/>
        <v>2</v>
      </c>
      <c r="L25">
        <f t="shared" si="1"/>
        <v>2</v>
      </c>
      <c r="M25">
        <f t="shared" si="1"/>
        <v>2</v>
      </c>
      <c r="N25">
        <f t="shared" si="1"/>
        <v>2</v>
      </c>
      <c r="O25">
        <f t="shared" si="1"/>
        <v>2</v>
      </c>
      <c r="P25">
        <f t="shared" si="1"/>
        <v>1</v>
      </c>
      <c r="Q25">
        <f t="shared" si="1"/>
        <v>1</v>
      </c>
      <c r="R25">
        <f t="shared" si="1"/>
        <v>0</v>
      </c>
      <c r="S25">
        <f t="shared" si="1"/>
        <v>0</v>
      </c>
      <c r="T25">
        <f t="shared" si="1"/>
        <v>0</v>
      </c>
      <c r="U25">
        <f t="shared" si="1"/>
        <v>0</v>
      </c>
      <c r="V25">
        <f t="shared" si="1"/>
        <v>0</v>
      </c>
      <c r="W25">
        <f t="shared" si="1"/>
        <v>0</v>
      </c>
      <c r="X25">
        <f t="shared" si="1"/>
        <v>0</v>
      </c>
      <c r="Y25">
        <f t="shared" si="1"/>
        <v>0</v>
      </c>
      <c r="Z25">
        <f t="shared" si="1"/>
        <v>0</v>
      </c>
      <c r="AA25">
        <f t="shared" si="1"/>
        <v>0</v>
      </c>
      <c r="AB25">
        <f t="shared" si="1"/>
        <v>0</v>
      </c>
      <c r="AC25">
        <f t="shared" si="1"/>
        <v>0</v>
      </c>
      <c r="AD25">
        <f t="shared" si="1"/>
        <v>0</v>
      </c>
      <c r="AE25">
        <f t="shared" si="1"/>
        <v>0</v>
      </c>
      <c r="AF25">
        <f t="shared" si="1"/>
        <v>0</v>
      </c>
      <c r="AG25">
        <f t="shared" si="1"/>
        <v>0</v>
      </c>
      <c r="AH25">
        <f t="shared" si="1"/>
        <v>0</v>
      </c>
      <c r="AI25">
        <f t="shared" si="1"/>
        <v>0</v>
      </c>
      <c r="AJ25">
        <f t="shared" si="1"/>
        <v>0</v>
      </c>
      <c r="AK25">
        <f t="shared" si="1"/>
        <v>0</v>
      </c>
      <c r="AL25">
        <f t="shared" si="1"/>
        <v>0</v>
      </c>
      <c r="AM25">
        <f t="shared" si="1"/>
        <v>0</v>
      </c>
      <c r="AN25">
        <f t="shared" si="1"/>
        <v>0</v>
      </c>
      <c r="AO25">
        <f t="shared" si="1"/>
        <v>0</v>
      </c>
      <c r="AP25">
        <f t="shared" si="1"/>
        <v>0</v>
      </c>
      <c r="AQ25">
        <f t="shared" si="1"/>
        <v>0</v>
      </c>
      <c r="AR25">
        <f t="shared" si="1"/>
        <v>0</v>
      </c>
      <c r="AS25">
        <f t="shared" si="1"/>
        <v>0</v>
      </c>
    </row>
    <row r="26" spans="1:45" x14ac:dyDescent="0.35">
      <c r="A26" t="s">
        <v>14</v>
      </c>
      <c r="B26">
        <f>COUNTIF(B2:B18,"PERF")</f>
        <v>0</v>
      </c>
      <c r="C26">
        <f t="shared" ref="C26:AS26" si="2">COUNTIF(C2:C18,"PERF")</f>
        <v>0</v>
      </c>
      <c r="D26">
        <f t="shared" si="2"/>
        <v>0</v>
      </c>
      <c r="E26">
        <f t="shared" si="2"/>
        <v>0</v>
      </c>
      <c r="F26">
        <f t="shared" si="2"/>
        <v>0</v>
      </c>
      <c r="G26">
        <f t="shared" si="2"/>
        <v>0</v>
      </c>
      <c r="H26">
        <f t="shared" si="2"/>
        <v>0</v>
      </c>
      <c r="I26">
        <f t="shared" si="2"/>
        <v>0</v>
      </c>
      <c r="J26">
        <f t="shared" si="2"/>
        <v>0</v>
      </c>
      <c r="K26">
        <f t="shared" si="2"/>
        <v>0</v>
      </c>
      <c r="L26">
        <f t="shared" si="2"/>
        <v>0</v>
      </c>
      <c r="M26">
        <f t="shared" si="2"/>
        <v>0</v>
      </c>
      <c r="N26">
        <f t="shared" si="2"/>
        <v>0</v>
      </c>
      <c r="O26">
        <f t="shared" si="2"/>
        <v>0</v>
      </c>
      <c r="P26">
        <f t="shared" si="2"/>
        <v>0</v>
      </c>
      <c r="Q26">
        <f t="shared" si="2"/>
        <v>0</v>
      </c>
      <c r="R26">
        <f t="shared" si="2"/>
        <v>0</v>
      </c>
      <c r="S26">
        <f t="shared" si="2"/>
        <v>0</v>
      </c>
      <c r="T26">
        <f t="shared" si="2"/>
        <v>0</v>
      </c>
      <c r="U26">
        <f t="shared" si="2"/>
        <v>0</v>
      </c>
      <c r="V26">
        <f t="shared" si="2"/>
        <v>0</v>
      </c>
      <c r="W26">
        <f t="shared" si="2"/>
        <v>0</v>
      </c>
      <c r="X26">
        <f t="shared" si="2"/>
        <v>0</v>
      </c>
      <c r="Y26">
        <f t="shared" si="2"/>
        <v>0</v>
      </c>
      <c r="Z26">
        <f t="shared" si="2"/>
        <v>0</v>
      </c>
      <c r="AA26">
        <f t="shared" si="2"/>
        <v>0</v>
      </c>
      <c r="AB26">
        <f t="shared" si="2"/>
        <v>0</v>
      </c>
      <c r="AC26">
        <f t="shared" si="2"/>
        <v>0</v>
      </c>
      <c r="AD26">
        <f t="shared" si="2"/>
        <v>0</v>
      </c>
      <c r="AE26">
        <f t="shared" si="2"/>
        <v>0</v>
      </c>
      <c r="AF26">
        <f t="shared" si="2"/>
        <v>0</v>
      </c>
      <c r="AG26">
        <f t="shared" si="2"/>
        <v>0</v>
      </c>
      <c r="AH26">
        <f t="shared" si="2"/>
        <v>0</v>
      </c>
      <c r="AI26">
        <f t="shared" si="2"/>
        <v>0</v>
      </c>
      <c r="AJ26">
        <f t="shared" si="2"/>
        <v>0</v>
      </c>
      <c r="AK26">
        <f t="shared" si="2"/>
        <v>0</v>
      </c>
      <c r="AL26">
        <f t="shared" si="2"/>
        <v>0</v>
      </c>
      <c r="AM26">
        <f t="shared" si="2"/>
        <v>0</v>
      </c>
      <c r="AN26">
        <f t="shared" si="2"/>
        <v>0</v>
      </c>
      <c r="AO26">
        <f t="shared" si="2"/>
        <v>0</v>
      </c>
      <c r="AP26">
        <f t="shared" si="2"/>
        <v>0</v>
      </c>
      <c r="AQ26">
        <f t="shared" si="2"/>
        <v>0</v>
      </c>
      <c r="AR26">
        <f t="shared" si="2"/>
        <v>0</v>
      </c>
      <c r="AS26">
        <f t="shared" si="2"/>
        <v>0</v>
      </c>
    </row>
    <row r="27" spans="1:45" x14ac:dyDescent="0.35">
      <c r="A27" t="s">
        <v>11</v>
      </c>
      <c r="B27">
        <f>COUNTIF(B2:B18,"AERF")</f>
        <v>0</v>
      </c>
      <c r="C27">
        <f t="shared" ref="C27:AS27" si="3">COUNTIF(C2:C18,"AERF")</f>
        <v>0</v>
      </c>
      <c r="D27">
        <f t="shared" si="3"/>
        <v>0</v>
      </c>
      <c r="E27">
        <f t="shared" si="3"/>
        <v>0</v>
      </c>
      <c r="F27">
        <f t="shared" si="3"/>
        <v>0</v>
      </c>
      <c r="G27">
        <f t="shared" si="3"/>
        <v>0</v>
      </c>
      <c r="H27">
        <f t="shared" si="3"/>
        <v>0</v>
      </c>
      <c r="I27">
        <f t="shared" si="3"/>
        <v>0</v>
      </c>
      <c r="J27">
        <f t="shared" si="3"/>
        <v>0</v>
      </c>
      <c r="K27">
        <f t="shared" si="3"/>
        <v>0</v>
      </c>
      <c r="L27">
        <f t="shared" si="3"/>
        <v>0</v>
      </c>
      <c r="M27">
        <f t="shared" si="3"/>
        <v>0</v>
      </c>
      <c r="N27">
        <f t="shared" si="3"/>
        <v>0</v>
      </c>
      <c r="O27">
        <f t="shared" si="3"/>
        <v>0</v>
      </c>
      <c r="P27">
        <f t="shared" si="3"/>
        <v>0</v>
      </c>
      <c r="Q27">
        <f t="shared" si="3"/>
        <v>0</v>
      </c>
      <c r="R27">
        <f t="shared" si="3"/>
        <v>0</v>
      </c>
      <c r="S27">
        <f t="shared" si="3"/>
        <v>0</v>
      </c>
      <c r="T27">
        <f t="shared" si="3"/>
        <v>0</v>
      </c>
      <c r="U27">
        <f t="shared" si="3"/>
        <v>0</v>
      </c>
      <c r="V27">
        <f t="shared" si="3"/>
        <v>0</v>
      </c>
      <c r="W27">
        <f t="shared" si="3"/>
        <v>0</v>
      </c>
      <c r="X27">
        <f t="shared" si="3"/>
        <v>0</v>
      </c>
      <c r="Y27">
        <f t="shared" si="3"/>
        <v>0</v>
      </c>
      <c r="Z27">
        <f t="shared" si="3"/>
        <v>0</v>
      </c>
      <c r="AA27">
        <f t="shared" si="3"/>
        <v>0</v>
      </c>
      <c r="AB27">
        <f t="shared" si="3"/>
        <v>0</v>
      </c>
      <c r="AC27">
        <f t="shared" si="3"/>
        <v>0</v>
      </c>
      <c r="AD27">
        <f t="shared" si="3"/>
        <v>0</v>
      </c>
      <c r="AE27">
        <f t="shared" si="3"/>
        <v>0</v>
      </c>
      <c r="AF27">
        <f t="shared" si="3"/>
        <v>0</v>
      </c>
      <c r="AG27">
        <f t="shared" si="3"/>
        <v>0</v>
      </c>
      <c r="AH27">
        <f t="shared" si="3"/>
        <v>0</v>
      </c>
      <c r="AI27">
        <f t="shared" si="3"/>
        <v>0</v>
      </c>
      <c r="AJ27">
        <f t="shared" si="3"/>
        <v>1</v>
      </c>
      <c r="AK27">
        <f t="shared" si="3"/>
        <v>1</v>
      </c>
      <c r="AL27">
        <f t="shared" si="3"/>
        <v>1</v>
      </c>
      <c r="AM27">
        <f t="shared" si="3"/>
        <v>1</v>
      </c>
      <c r="AN27">
        <f t="shared" si="3"/>
        <v>1</v>
      </c>
      <c r="AO27">
        <f t="shared" si="3"/>
        <v>1</v>
      </c>
      <c r="AP27">
        <f t="shared" si="3"/>
        <v>1</v>
      </c>
      <c r="AQ27">
        <f t="shared" si="3"/>
        <v>1</v>
      </c>
      <c r="AR27">
        <f t="shared" si="3"/>
        <v>1</v>
      </c>
      <c r="AS27">
        <f t="shared" si="3"/>
        <v>1</v>
      </c>
    </row>
    <row r="28" spans="1:45" x14ac:dyDescent="0.35">
      <c r="A28" t="s">
        <v>15</v>
      </c>
      <c r="B28">
        <f>COUNTIF(B2:B18,"PCB")</f>
        <v>0</v>
      </c>
      <c r="C28">
        <f t="shared" ref="C28:AS28" si="4">COUNTIF(C2:C18,"PCB")</f>
        <v>0</v>
      </c>
      <c r="D28">
        <f t="shared" si="4"/>
        <v>0</v>
      </c>
      <c r="E28">
        <f t="shared" si="4"/>
        <v>0</v>
      </c>
      <c r="F28">
        <f t="shared" si="4"/>
        <v>0</v>
      </c>
      <c r="G28">
        <f t="shared" si="4"/>
        <v>0</v>
      </c>
      <c r="H28">
        <f t="shared" si="4"/>
        <v>0</v>
      </c>
      <c r="I28">
        <f t="shared" si="4"/>
        <v>0</v>
      </c>
      <c r="J28">
        <f t="shared" si="4"/>
        <v>0</v>
      </c>
      <c r="K28">
        <f t="shared" si="4"/>
        <v>0</v>
      </c>
      <c r="L28">
        <f t="shared" si="4"/>
        <v>0</v>
      </c>
      <c r="M28">
        <f t="shared" si="4"/>
        <v>0</v>
      </c>
      <c r="N28">
        <f t="shared" si="4"/>
        <v>0</v>
      </c>
      <c r="O28">
        <f t="shared" si="4"/>
        <v>0</v>
      </c>
      <c r="P28">
        <f t="shared" si="4"/>
        <v>0</v>
      </c>
      <c r="Q28">
        <f t="shared" si="4"/>
        <v>0</v>
      </c>
      <c r="R28">
        <f t="shared" si="4"/>
        <v>0</v>
      </c>
      <c r="S28">
        <f t="shared" si="4"/>
        <v>0</v>
      </c>
      <c r="T28">
        <f t="shared" si="4"/>
        <v>0</v>
      </c>
      <c r="U28">
        <f t="shared" si="4"/>
        <v>0</v>
      </c>
      <c r="V28">
        <f t="shared" si="4"/>
        <v>0</v>
      </c>
      <c r="W28">
        <f t="shared" si="4"/>
        <v>0</v>
      </c>
      <c r="X28">
        <f t="shared" si="4"/>
        <v>0</v>
      </c>
      <c r="Y28">
        <f t="shared" si="4"/>
        <v>0</v>
      </c>
      <c r="Z28">
        <f t="shared" si="4"/>
        <v>1</v>
      </c>
      <c r="AA28">
        <f t="shared" si="4"/>
        <v>1</v>
      </c>
      <c r="AB28">
        <f t="shared" si="4"/>
        <v>1</v>
      </c>
      <c r="AC28">
        <f t="shared" si="4"/>
        <v>1</v>
      </c>
      <c r="AD28">
        <f t="shared" si="4"/>
        <v>1</v>
      </c>
      <c r="AE28">
        <f t="shared" si="4"/>
        <v>1</v>
      </c>
      <c r="AF28">
        <f t="shared" si="4"/>
        <v>1</v>
      </c>
      <c r="AG28">
        <f t="shared" si="4"/>
        <v>1</v>
      </c>
      <c r="AH28">
        <f t="shared" si="4"/>
        <v>1</v>
      </c>
      <c r="AI28">
        <f t="shared" si="4"/>
        <v>1</v>
      </c>
      <c r="AJ28">
        <f t="shared" si="4"/>
        <v>1</v>
      </c>
      <c r="AK28">
        <f t="shared" si="4"/>
        <v>1</v>
      </c>
      <c r="AL28">
        <f t="shared" si="4"/>
        <v>1</v>
      </c>
      <c r="AM28">
        <f t="shared" si="4"/>
        <v>1</v>
      </c>
      <c r="AN28">
        <f t="shared" si="4"/>
        <v>1</v>
      </c>
      <c r="AO28">
        <f t="shared" si="4"/>
        <v>1</v>
      </c>
      <c r="AP28">
        <f t="shared" si="4"/>
        <v>1</v>
      </c>
      <c r="AQ28">
        <f t="shared" si="4"/>
        <v>1</v>
      </c>
      <c r="AR28">
        <f t="shared" si="4"/>
        <v>1</v>
      </c>
      <c r="AS28">
        <f t="shared" si="4"/>
        <v>1</v>
      </c>
    </row>
    <row r="29" spans="1:45" x14ac:dyDescent="0.35">
      <c r="A29" t="s">
        <v>16</v>
      </c>
      <c r="B29">
        <f>COUNTIF(B2:B18,"ACB")</f>
        <v>0</v>
      </c>
      <c r="C29">
        <f t="shared" ref="C29:AS29" si="5">COUNTIF(C2:C18,"ACB")</f>
        <v>0</v>
      </c>
      <c r="D29">
        <f t="shared" si="5"/>
        <v>0</v>
      </c>
      <c r="E29">
        <f t="shared" si="5"/>
        <v>0</v>
      </c>
      <c r="F29">
        <f t="shared" si="5"/>
        <v>0</v>
      </c>
      <c r="G29">
        <f t="shared" si="5"/>
        <v>0</v>
      </c>
      <c r="H29">
        <f t="shared" si="5"/>
        <v>0</v>
      </c>
      <c r="I29">
        <f t="shared" si="5"/>
        <v>0</v>
      </c>
      <c r="J29">
        <f t="shared" si="5"/>
        <v>0</v>
      </c>
      <c r="K29">
        <f t="shared" si="5"/>
        <v>0</v>
      </c>
      <c r="L29">
        <f t="shared" si="5"/>
        <v>0</v>
      </c>
      <c r="M29">
        <f t="shared" si="5"/>
        <v>0</v>
      </c>
      <c r="N29">
        <f t="shared" si="5"/>
        <v>0</v>
      </c>
      <c r="O29">
        <f t="shared" si="5"/>
        <v>0</v>
      </c>
      <c r="P29">
        <f t="shared" si="5"/>
        <v>0</v>
      </c>
      <c r="Q29">
        <f t="shared" si="5"/>
        <v>0</v>
      </c>
      <c r="R29">
        <f t="shared" si="5"/>
        <v>0</v>
      </c>
      <c r="S29">
        <f t="shared" si="5"/>
        <v>0</v>
      </c>
      <c r="T29">
        <f t="shared" si="5"/>
        <v>0</v>
      </c>
      <c r="U29">
        <f t="shared" si="5"/>
        <v>0</v>
      </c>
      <c r="V29">
        <f t="shared" si="5"/>
        <v>0</v>
      </c>
      <c r="W29">
        <f t="shared" si="5"/>
        <v>0</v>
      </c>
      <c r="X29">
        <f t="shared" si="5"/>
        <v>0</v>
      </c>
      <c r="Y29">
        <f t="shared" si="5"/>
        <v>0</v>
      </c>
      <c r="Z29">
        <f t="shared" si="5"/>
        <v>0</v>
      </c>
      <c r="AA29">
        <f t="shared" si="5"/>
        <v>0</v>
      </c>
      <c r="AB29">
        <f t="shared" si="5"/>
        <v>0</v>
      </c>
      <c r="AC29">
        <f t="shared" si="5"/>
        <v>0</v>
      </c>
      <c r="AD29">
        <f t="shared" si="5"/>
        <v>0</v>
      </c>
      <c r="AE29">
        <f t="shared" si="5"/>
        <v>0</v>
      </c>
      <c r="AF29">
        <f t="shared" si="5"/>
        <v>0</v>
      </c>
      <c r="AG29">
        <f t="shared" si="5"/>
        <v>0</v>
      </c>
      <c r="AH29">
        <f t="shared" si="5"/>
        <v>0</v>
      </c>
      <c r="AI29">
        <f t="shared" si="5"/>
        <v>0</v>
      </c>
      <c r="AJ29">
        <f t="shared" si="5"/>
        <v>0</v>
      </c>
      <c r="AK29">
        <f t="shared" si="5"/>
        <v>0</v>
      </c>
      <c r="AL29">
        <f t="shared" si="5"/>
        <v>0</v>
      </c>
      <c r="AM29">
        <f t="shared" si="5"/>
        <v>0</v>
      </c>
      <c r="AN29">
        <f t="shared" si="5"/>
        <v>0</v>
      </c>
      <c r="AO29">
        <f t="shared" si="5"/>
        <v>0</v>
      </c>
      <c r="AP29">
        <f t="shared" si="5"/>
        <v>0</v>
      </c>
      <c r="AQ29">
        <f t="shared" si="5"/>
        <v>0</v>
      </c>
      <c r="AR29">
        <f t="shared" si="5"/>
        <v>0</v>
      </c>
      <c r="AS29">
        <f t="shared" si="5"/>
        <v>0</v>
      </c>
    </row>
    <row r="30" spans="1:45" x14ac:dyDescent="0.35">
      <c r="A30" t="s">
        <v>2</v>
      </c>
      <c r="B30">
        <f>COUNTIF(B2:B18,"UD")</f>
        <v>0</v>
      </c>
      <c r="C30">
        <f t="shared" ref="C30:AS30" si="6">COUNTIF(C2:C18,"UD")</f>
        <v>0</v>
      </c>
      <c r="D30">
        <f t="shared" si="6"/>
        <v>0</v>
      </c>
      <c r="E30">
        <f t="shared" si="6"/>
        <v>0</v>
      </c>
      <c r="F30">
        <f t="shared" si="6"/>
        <v>0</v>
      </c>
      <c r="G30">
        <f t="shared" si="6"/>
        <v>0</v>
      </c>
      <c r="H30">
        <f t="shared" si="6"/>
        <v>0</v>
      </c>
      <c r="I30">
        <f t="shared" si="6"/>
        <v>0</v>
      </c>
      <c r="J30">
        <f t="shared" si="6"/>
        <v>0</v>
      </c>
      <c r="K30">
        <f t="shared" si="6"/>
        <v>0</v>
      </c>
      <c r="L30">
        <f t="shared" si="6"/>
        <v>0</v>
      </c>
      <c r="M30">
        <f t="shared" si="6"/>
        <v>0</v>
      </c>
      <c r="N30">
        <f t="shared" si="6"/>
        <v>0</v>
      </c>
      <c r="O30">
        <f t="shared" si="6"/>
        <v>0</v>
      </c>
      <c r="P30">
        <f t="shared" si="6"/>
        <v>1</v>
      </c>
      <c r="Q30">
        <f t="shared" si="6"/>
        <v>1</v>
      </c>
      <c r="R30">
        <f t="shared" si="6"/>
        <v>2</v>
      </c>
      <c r="S30">
        <f t="shared" si="6"/>
        <v>3</v>
      </c>
      <c r="T30">
        <f t="shared" si="6"/>
        <v>13</v>
      </c>
      <c r="U30">
        <f t="shared" si="6"/>
        <v>13</v>
      </c>
      <c r="V30">
        <f t="shared" si="6"/>
        <v>9</v>
      </c>
      <c r="W30">
        <f t="shared" si="6"/>
        <v>6</v>
      </c>
      <c r="X30">
        <f t="shared" si="6"/>
        <v>4</v>
      </c>
      <c r="Y30">
        <f t="shared" si="6"/>
        <v>2</v>
      </c>
      <c r="Z30">
        <f t="shared" si="6"/>
        <v>2</v>
      </c>
      <c r="AA30">
        <f t="shared" si="6"/>
        <v>2</v>
      </c>
      <c r="AB30">
        <f t="shared" si="6"/>
        <v>1</v>
      </c>
      <c r="AC30">
        <f t="shared" si="6"/>
        <v>0</v>
      </c>
      <c r="AD30">
        <f t="shared" si="6"/>
        <v>0</v>
      </c>
      <c r="AE30">
        <f t="shared" si="6"/>
        <v>0</v>
      </c>
      <c r="AF30">
        <f t="shared" si="6"/>
        <v>0</v>
      </c>
      <c r="AG30">
        <f t="shared" si="6"/>
        <v>0</v>
      </c>
      <c r="AH30">
        <f t="shared" si="6"/>
        <v>0</v>
      </c>
      <c r="AI30">
        <f t="shared" si="6"/>
        <v>0</v>
      </c>
      <c r="AJ30">
        <f t="shared" si="6"/>
        <v>0</v>
      </c>
      <c r="AK30">
        <f t="shared" si="6"/>
        <v>0</v>
      </c>
      <c r="AL30">
        <f t="shared" si="6"/>
        <v>0</v>
      </c>
      <c r="AM30">
        <f t="shared" si="6"/>
        <v>0</v>
      </c>
      <c r="AN30">
        <f t="shared" si="6"/>
        <v>0</v>
      </c>
      <c r="AO30">
        <f t="shared" si="6"/>
        <v>0</v>
      </c>
      <c r="AP30">
        <f t="shared" si="6"/>
        <v>0</v>
      </c>
      <c r="AQ30">
        <f t="shared" si="6"/>
        <v>0</v>
      </c>
      <c r="AR30">
        <f t="shared" si="6"/>
        <v>0</v>
      </c>
      <c r="AS30">
        <f t="shared" si="6"/>
        <v>0</v>
      </c>
    </row>
    <row r="31" spans="1:45" x14ac:dyDescent="0.35">
      <c r="A31" t="s">
        <v>17</v>
      </c>
      <c r="B31">
        <f>COUNTIF(B2:B18,"LERT")</f>
        <v>0</v>
      </c>
      <c r="C31">
        <f t="shared" ref="C31:AS31" si="7">COUNTIF(C2:C18,"LERT")</f>
        <v>0</v>
      </c>
      <c r="D31">
        <f t="shared" si="7"/>
        <v>0</v>
      </c>
      <c r="E31">
        <f t="shared" si="7"/>
        <v>0</v>
      </c>
      <c r="F31">
        <f t="shared" si="7"/>
        <v>0</v>
      </c>
      <c r="G31">
        <f t="shared" si="7"/>
        <v>0</v>
      </c>
      <c r="H31">
        <f t="shared" si="7"/>
        <v>0</v>
      </c>
      <c r="I31">
        <f t="shared" si="7"/>
        <v>0</v>
      </c>
      <c r="J31">
        <f t="shared" si="7"/>
        <v>0</v>
      </c>
      <c r="K31">
        <f t="shared" si="7"/>
        <v>0</v>
      </c>
      <c r="L31">
        <f t="shared" si="7"/>
        <v>0</v>
      </c>
      <c r="M31">
        <f t="shared" si="7"/>
        <v>0</v>
      </c>
      <c r="N31">
        <f t="shared" si="7"/>
        <v>0</v>
      </c>
      <c r="O31">
        <f t="shared" si="7"/>
        <v>0</v>
      </c>
      <c r="P31">
        <f t="shared" si="7"/>
        <v>0</v>
      </c>
      <c r="Q31">
        <f t="shared" si="7"/>
        <v>0</v>
      </c>
      <c r="R31">
        <f t="shared" si="7"/>
        <v>0</v>
      </c>
      <c r="S31">
        <f t="shared" si="7"/>
        <v>0</v>
      </c>
      <c r="T31">
        <f t="shared" si="7"/>
        <v>0</v>
      </c>
      <c r="U31">
        <f t="shared" si="7"/>
        <v>0</v>
      </c>
      <c r="V31">
        <f t="shared" si="7"/>
        <v>0</v>
      </c>
      <c r="W31">
        <f t="shared" si="7"/>
        <v>0</v>
      </c>
      <c r="X31">
        <f t="shared" si="7"/>
        <v>0</v>
      </c>
      <c r="Y31">
        <f t="shared" si="7"/>
        <v>0</v>
      </c>
      <c r="Z31">
        <f t="shared" si="7"/>
        <v>1</v>
      </c>
      <c r="AA31">
        <f t="shared" si="7"/>
        <v>1</v>
      </c>
      <c r="AB31">
        <f t="shared" si="7"/>
        <v>2</v>
      </c>
      <c r="AC31">
        <f t="shared" si="7"/>
        <v>2</v>
      </c>
      <c r="AD31">
        <f t="shared" si="7"/>
        <v>2</v>
      </c>
      <c r="AE31">
        <f t="shared" si="7"/>
        <v>2</v>
      </c>
      <c r="AF31">
        <f t="shared" si="7"/>
        <v>2</v>
      </c>
      <c r="AG31">
        <f t="shared" si="7"/>
        <v>2</v>
      </c>
      <c r="AH31">
        <f t="shared" si="7"/>
        <v>2</v>
      </c>
      <c r="AI31">
        <f t="shared" si="7"/>
        <v>2</v>
      </c>
      <c r="AJ31">
        <f t="shared" si="7"/>
        <v>2</v>
      </c>
      <c r="AK31">
        <f t="shared" si="7"/>
        <v>2</v>
      </c>
      <c r="AL31">
        <f t="shared" si="7"/>
        <v>2</v>
      </c>
      <c r="AM31">
        <f t="shared" si="7"/>
        <v>2</v>
      </c>
      <c r="AN31">
        <f t="shared" si="7"/>
        <v>2</v>
      </c>
      <c r="AO31">
        <f t="shared" si="7"/>
        <v>2</v>
      </c>
      <c r="AP31">
        <f t="shared" si="7"/>
        <v>1</v>
      </c>
      <c r="AQ31">
        <f t="shared" si="7"/>
        <v>1</v>
      </c>
      <c r="AR31">
        <f t="shared" si="7"/>
        <v>1</v>
      </c>
      <c r="AS31">
        <f t="shared" si="7"/>
        <v>1</v>
      </c>
    </row>
    <row r="32" spans="1:45" x14ac:dyDescent="0.35">
      <c r="A32" t="s">
        <v>18</v>
      </c>
      <c r="B32">
        <f>COUNTIF(B2:B18,"LCERT")</f>
        <v>0</v>
      </c>
      <c r="C32">
        <f t="shared" ref="C32:AS32" si="8">COUNTIF(C2:C18,"LCERT")</f>
        <v>0</v>
      </c>
      <c r="D32">
        <f t="shared" si="8"/>
        <v>0</v>
      </c>
      <c r="E32">
        <f t="shared" si="8"/>
        <v>0</v>
      </c>
      <c r="F32">
        <f t="shared" si="8"/>
        <v>0</v>
      </c>
      <c r="G32">
        <f t="shared" si="8"/>
        <v>0</v>
      </c>
      <c r="H32">
        <f t="shared" si="8"/>
        <v>0</v>
      </c>
      <c r="I32">
        <f t="shared" si="8"/>
        <v>0</v>
      </c>
      <c r="J32">
        <f t="shared" si="8"/>
        <v>0</v>
      </c>
      <c r="K32">
        <f t="shared" si="8"/>
        <v>0</v>
      </c>
      <c r="L32">
        <f t="shared" si="8"/>
        <v>0</v>
      </c>
      <c r="M32">
        <f t="shared" si="8"/>
        <v>0</v>
      </c>
      <c r="N32">
        <f t="shared" si="8"/>
        <v>0</v>
      </c>
      <c r="O32">
        <f t="shared" si="8"/>
        <v>0</v>
      </c>
      <c r="P32">
        <f t="shared" si="8"/>
        <v>0</v>
      </c>
      <c r="Q32">
        <f t="shared" si="8"/>
        <v>0</v>
      </c>
      <c r="R32">
        <f t="shared" si="8"/>
        <v>0</v>
      </c>
      <c r="S32">
        <f t="shared" si="8"/>
        <v>0</v>
      </c>
      <c r="T32">
        <f t="shared" si="8"/>
        <v>0</v>
      </c>
      <c r="U32">
        <f t="shared" si="8"/>
        <v>0</v>
      </c>
      <c r="V32">
        <f t="shared" si="8"/>
        <v>0</v>
      </c>
      <c r="W32">
        <f t="shared" si="8"/>
        <v>0</v>
      </c>
      <c r="X32">
        <f t="shared" si="8"/>
        <v>0</v>
      </c>
      <c r="Y32">
        <f t="shared" si="8"/>
        <v>0</v>
      </c>
      <c r="Z32">
        <f t="shared" si="8"/>
        <v>0</v>
      </c>
      <c r="AA32">
        <f t="shared" si="8"/>
        <v>0</v>
      </c>
      <c r="AB32">
        <f t="shared" si="8"/>
        <v>0</v>
      </c>
      <c r="AC32">
        <f t="shared" si="8"/>
        <v>0</v>
      </c>
      <c r="AD32">
        <f t="shared" si="8"/>
        <v>0</v>
      </c>
      <c r="AE32">
        <f t="shared" si="8"/>
        <v>0</v>
      </c>
      <c r="AF32">
        <f t="shared" si="8"/>
        <v>0</v>
      </c>
      <c r="AG32">
        <f t="shared" si="8"/>
        <v>0</v>
      </c>
      <c r="AH32">
        <f t="shared" si="8"/>
        <v>0</v>
      </c>
      <c r="AI32">
        <f t="shared" si="8"/>
        <v>0</v>
      </c>
      <c r="AJ32">
        <f t="shared" si="8"/>
        <v>0</v>
      </c>
      <c r="AK32">
        <f t="shared" si="8"/>
        <v>0</v>
      </c>
      <c r="AL32">
        <f t="shared" si="8"/>
        <v>0</v>
      </c>
      <c r="AM32">
        <f t="shared" si="8"/>
        <v>0</v>
      </c>
      <c r="AN32">
        <f t="shared" si="8"/>
        <v>0</v>
      </c>
      <c r="AO32">
        <f t="shared" si="8"/>
        <v>0</v>
      </c>
      <c r="AP32">
        <f t="shared" si="8"/>
        <v>0</v>
      </c>
      <c r="AQ32">
        <f t="shared" si="8"/>
        <v>0</v>
      </c>
      <c r="AR32">
        <f t="shared" si="8"/>
        <v>0</v>
      </c>
      <c r="AS32">
        <f t="shared" si="8"/>
        <v>0</v>
      </c>
    </row>
    <row r="33" spans="1:45" x14ac:dyDescent="0.35">
      <c r="A33" t="s">
        <v>19</v>
      </c>
      <c r="B33">
        <f>COUNTIF(B2:B18,"LMT")</f>
        <v>0</v>
      </c>
      <c r="C33">
        <f t="shared" ref="C33:AS33" si="9">COUNTIF(C2:C18,"LMT")</f>
        <v>0</v>
      </c>
      <c r="D33">
        <f t="shared" si="9"/>
        <v>0</v>
      </c>
      <c r="E33">
        <f t="shared" si="9"/>
        <v>0</v>
      </c>
      <c r="F33">
        <f t="shared" si="9"/>
        <v>0</v>
      </c>
      <c r="G33">
        <f t="shared" si="9"/>
        <v>0</v>
      </c>
      <c r="H33">
        <f t="shared" si="9"/>
        <v>0</v>
      </c>
      <c r="I33">
        <f t="shared" si="9"/>
        <v>0</v>
      </c>
      <c r="J33">
        <f t="shared" si="9"/>
        <v>0</v>
      </c>
      <c r="K33">
        <f t="shared" si="9"/>
        <v>0</v>
      </c>
      <c r="L33">
        <f t="shared" si="9"/>
        <v>0</v>
      </c>
      <c r="M33">
        <f t="shared" si="9"/>
        <v>0</v>
      </c>
      <c r="N33">
        <f t="shared" si="9"/>
        <v>0</v>
      </c>
      <c r="O33">
        <f t="shared" si="9"/>
        <v>0</v>
      </c>
      <c r="P33">
        <f t="shared" si="9"/>
        <v>0</v>
      </c>
      <c r="Q33">
        <f t="shared" si="9"/>
        <v>0</v>
      </c>
      <c r="R33">
        <f t="shared" si="9"/>
        <v>0</v>
      </c>
      <c r="S33">
        <f t="shared" si="9"/>
        <v>0</v>
      </c>
      <c r="T33">
        <f t="shared" si="9"/>
        <v>0</v>
      </c>
      <c r="U33">
        <f t="shared" si="9"/>
        <v>0</v>
      </c>
      <c r="V33">
        <f t="shared" si="9"/>
        <v>0</v>
      </c>
      <c r="W33">
        <f t="shared" si="9"/>
        <v>0</v>
      </c>
      <c r="X33">
        <f t="shared" si="9"/>
        <v>0</v>
      </c>
      <c r="Y33">
        <f t="shared" si="9"/>
        <v>0</v>
      </c>
      <c r="Z33">
        <f t="shared" si="9"/>
        <v>0</v>
      </c>
      <c r="AA33">
        <f t="shared" si="9"/>
        <v>0</v>
      </c>
      <c r="AB33">
        <f t="shared" si="9"/>
        <v>0</v>
      </c>
      <c r="AC33">
        <f t="shared" si="9"/>
        <v>0</v>
      </c>
      <c r="AD33">
        <f t="shared" si="9"/>
        <v>0</v>
      </c>
      <c r="AE33">
        <f t="shared" si="9"/>
        <v>0</v>
      </c>
      <c r="AF33">
        <f t="shared" si="9"/>
        <v>0</v>
      </c>
      <c r="AG33">
        <f t="shared" si="9"/>
        <v>0</v>
      </c>
      <c r="AH33">
        <f t="shared" si="9"/>
        <v>0</v>
      </c>
      <c r="AI33">
        <f t="shared" si="9"/>
        <v>0</v>
      </c>
      <c r="AJ33">
        <f t="shared" si="9"/>
        <v>0</v>
      </c>
      <c r="AK33">
        <f t="shared" si="9"/>
        <v>0</v>
      </c>
      <c r="AL33">
        <f t="shared" si="9"/>
        <v>0</v>
      </c>
      <c r="AM33">
        <f t="shared" si="9"/>
        <v>0</v>
      </c>
      <c r="AN33">
        <f t="shared" si="9"/>
        <v>0</v>
      </c>
      <c r="AO33">
        <f t="shared" si="9"/>
        <v>0</v>
      </c>
      <c r="AP33">
        <f t="shared" si="9"/>
        <v>0</v>
      </c>
      <c r="AQ33">
        <f t="shared" si="9"/>
        <v>0</v>
      </c>
      <c r="AR33">
        <f t="shared" si="9"/>
        <v>0</v>
      </c>
      <c r="AS33">
        <f t="shared" si="9"/>
        <v>0</v>
      </c>
    </row>
    <row r="34" spans="1:45" x14ac:dyDescent="0.35">
      <c r="A34" t="s">
        <v>20</v>
      </c>
      <c r="B34">
        <f>COUNTIF(B2:B18,"LCMT")</f>
        <v>0</v>
      </c>
      <c r="C34">
        <f t="shared" ref="C34:AS34" si="10">COUNTIF(C2:C18,"LCMT")</f>
        <v>0</v>
      </c>
      <c r="D34">
        <f t="shared" si="10"/>
        <v>0</v>
      </c>
      <c r="E34">
        <f t="shared" si="10"/>
        <v>0</v>
      </c>
      <c r="F34">
        <f t="shared" si="10"/>
        <v>0</v>
      </c>
      <c r="G34">
        <f t="shared" si="10"/>
        <v>0</v>
      </c>
      <c r="H34">
        <f t="shared" si="10"/>
        <v>0</v>
      </c>
      <c r="I34">
        <f t="shared" si="10"/>
        <v>0</v>
      </c>
      <c r="J34">
        <f t="shared" si="10"/>
        <v>0</v>
      </c>
      <c r="K34">
        <f t="shared" si="10"/>
        <v>0</v>
      </c>
      <c r="L34">
        <f t="shared" si="10"/>
        <v>0</v>
      </c>
      <c r="M34">
        <f t="shared" si="10"/>
        <v>0</v>
      </c>
      <c r="N34">
        <f t="shared" si="10"/>
        <v>0</v>
      </c>
      <c r="O34">
        <f t="shared" si="10"/>
        <v>0</v>
      </c>
      <c r="P34">
        <f t="shared" si="10"/>
        <v>0</v>
      </c>
      <c r="Q34">
        <f t="shared" si="10"/>
        <v>0</v>
      </c>
      <c r="R34">
        <f t="shared" si="10"/>
        <v>0</v>
      </c>
      <c r="S34">
        <f t="shared" si="10"/>
        <v>0</v>
      </c>
      <c r="T34">
        <f t="shared" si="10"/>
        <v>0</v>
      </c>
      <c r="U34">
        <f t="shared" si="10"/>
        <v>0</v>
      </c>
      <c r="V34">
        <f t="shared" si="10"/>
        <v>0</v>
      </c>
      <c r="W34">
        <f t="shared" si="10"/>
        <v>0</v>
      </c>
      <c r="X34">
        <f t="shared" si="10"/>
        <v>0</v>
      </c>
      <c r="Y34">
        <f t="shared" si="10"/>
        <v>0</v>
      </c>
      <c r="Z34">
        <f t="shared" si="10"/>
        <v>0</v>
      </c>
      <c r="AA34">
        <f t="shared" si="10"/>
        <v>0</v>
      </c>
      <c r="AB34">
        <f t="shared" si="10"/>
        <v>0</v>
      </c>
      <c r="AC34">
        <f t="shared" si="10"/>
        <v>0</v>
      </c>
      <c r="AD34">
        <f t="shared" si="10"/>
        <v>0</v>
      </c>
      <c r="AE34">
        <f t="shared" si="10"/>
        <v>0</v>
      </c>
      <c r="AF34">
        <f t="shared" si="10"/>
        <v>0</v>
      </c>
      <c r="AG34">
        <f t="shared" si="10"/>
        <v>0</v>
      </c>
      <c r="AH34">
        <f t="shared" si="10"/>
        <v>0</v>
      </c>
      <c r="AI34">
        <f t="shared" si="10"/>
        <v>0</v>
      </c>
      <c r="AJ34">
        <f t="shared" si="10"/>
        <v>0</v>
      </c>
      <c r="AK34">
        <f t="shared" si="10"/>
        <v>0</v>
      </c>
      <c r="AL34">
        <f t="shared" si="10"/>
        <v>0</v>
      </c>
      <c r="AM34">
        <f t="shared" si="10"/>
        <v>0</v>
      </c>
      <c r="AN34">
        <f t="shared" si="10"/>
        <v>0</v>
      </c>
      <c r="AO34">
        <f t="shared" si="10"/>
        <v>0</v>
      </c>
      <c r="AP34">
        <f t="shared" si="10"/>
        <v>0</v>
      </c>
      <c r="AQ34">
        <f t="shared" si="10"/>
        <v>0</v>
      </c>
      <c r="AR34">
        <f t="shared" si="10"/>
        <v>0</v>
      </c>
      <c r="AS34">
        <f t="shared" si="10"/>
        <v>0</v>
      </c>
    </row>
    <row r="35" spans="1:45" x14ac:dyDescent="0.35">
      <c r="A35" t="s">
        <v>4</v>
      </c>
      <c r="B35">
        <f>COUNTIF(B2:B18,"LIT")</f>
        <v>0</v>
      </c>
      <c r="C35">
        <f t="shared" ref="C35:AS35" si="11">COUNTIF(C2:C18,"LIT")</f>
        <v>0</v>
      </c>
      <c r="D35">
        <f t="shared" si="11"/>
        <v>0</v>
      </c>
      <c r="E35">
        <f t="shared" si="11"/>
        <v>0</v>
      </c>
      <c r="F35">
        <f t="shared" si="11"/>
        <v>0</v>
      </c>
      <c r="G35">
        <f t="shared" si="11"/>
        <v>0</v>
      </c>
      <c r="H35">
        <f t="shared" si="11"/>
        <v>0</v>
      </c>
      <c r="I35">
        <f t="shared" si="11"/>
        <v>0</v>
      </c>
      <c r="J35">
        <f t="shared" si="11"/>
        <v>0</v>
      </c>
      <c r="K35">
        <f t="shared" si="11"/>
        <v>0</v>
      </c>
      <c r="L35">
        <f t="shared" si="11"/>
        <v>0</v>
      </c>
      <c r="M35">
        <f t="shared" si="11"/>
        <v>0</v>
      </c>
      <c r="N35">
        <f t="shared" si="11"/>
        <v>0</v>
      </c>
      <c r="O35">
        <f t="shared" si="11"/>
        <v>0</v>
      </c>
      <c r="P35">
        <f t="shared" si="11"/>
        <v>0</v>
      </c>
      <c r="Q35">
        <f t="shared" si="11"/>
        <v>0</v>
      </c>
      <c r="R35">
        <f t="shared" si="11"/>
        <v>0</v>
      </c>
      <c r="S35">
        <f t="shared" si="11"/>
        <v>0</v>
      </c>
      <c r="T35">
        <f t="shared" si="11"/>
        <v>0</v>
      </c>
      <c r="U35">
        <f t="shared" si="11"/>
        <v>0</v>
      </c>
      <c r="V35">
        <f t="shared" si="11"/>
        <v>0</v>
      </c>
      <c r="W35">
        <f t="shared" si="11"/>
        <v>0</v>
      </c>
      <c r="X35">
        <f t="shared" si="11"/>
        <v>0</v>
      </c>
      <c r="Y35">
        <f t="shared" si="11"/>
        <v>0</v>
      </c>
      <c r="Z35">
        <f t="shared" si="11"/>
        <v>0</v>
      </c>
      <c r="AA35">
        <f t="shared" si="11"/>
        <v>0</v>
      </c>
      <c r="AB35">
        <f t="shared" si="11"/>
        <v>1</v>
      </c>
      <c r="AC35">
        <f t="shared" si="11"/>
        <v>1</v>
      </c>
      <c r="AD35">
        <f t="shared" si="11"/>
        <v>1</v>
      </c>
      <c r="AE35">
        <f t="shared" si="11"/>
        <v>1</v>
      </c>
      <c r="AF35">
        <f t="shared" si="11"/>
        <v>1</v>
      </c>
      <c r="AG35">
        <f t="shared" si="11"/>
        <v>1</v>
      </c>
      <c r="AH35">
        <f t="shared" si="11"/>
        <v>1</v>
      </c>
      <c r="AI35">
        <f t="shared" si="11"/>
        <v>1</v>
      </c>
      <c r="AJ35">
        <f t="shared" si="11"/>
        <v>1</v>
      </c>
      <c r="AK35">
        <f t="shared" si="11"/>
        <v>1</v>
      </c>
      <c r="AL35">
        <f t="shared" si="11"/>
        <v>1</v>
      </c>
      <c r="AM35">
        <f t="shared" si="11"/>
        <v>2</v>
      </c>
      <c r="AN35">
        <f t="shared" si="11"/>
        <v>3</v>
      </c>
      <c r="AO35">
        <f t="shared" si="11"/>
        <v>4</v>
      </c>
      <c r="AP35">
        <f t="shared" si="11"/>
        <v>4</v>
      </c>
      <c r="AQ35">
        <f t="shared" si="11"/>
        <v>3</v>
      </c>
      <c r="AR35">
        <f t="shared" si="11"/>
        <v>3</v>
      </c>
      <c r="AS35">
        <f t="shared" si="11"/>
        <v>4</v>
      </c>
    </row>
    <row r="36" spans="1:45" x14ac:dyDescent="0.35">
      <c r="A36" t="s">
        <v>21</v>
      </c>
      <c r="B36">
        <f>COUNTIF(B2:B18,"LCIT")</f>
        <v>0</v>
      </c>
      <c r="C36">
        <f t="shared" ref="C36:AS36" si="12">COUNTIF(C2:C18,"LCIT")</f>
        <v>0</v>
      </c>
      <c r="D36">
        <f t="shared" si="12"/>
        <v>0</v>
      </c>
      <c r="E36">
        <f t="shared" si="12"/>
        <v>0</v>
      </c>
      <c r="F36">
        <f t="shared" si="12"/>
        <v>0</v>
      </c>
      <c r="G36">
        <f t="shared" si="12"/>
        <v>0</v>
      </c>
      <c r="H36">
        <f t="shared" si="12"/>
        <v>0</v>
      </c>
      <c r="I36">
        <f t="shared" si="12"/>
        <v>0</v>
      </c>
      <c r="J36">
        <f t="shared" si="12"/>
        <v>0</v>
      </c>
      <c r="K36">
        <f t="shared" si="12"/>
        <v>0</v>
      </c>
      <c r="L36">
        <f t="shared" si="12"/>
        <v>0</v>
      </c>
      <c r="M36">
        <f t="shared" si="12"/>
        <v>0</v>
      </c>
      <c r="N36">
        <f t="shared" si="12"/>
        <v>0</v>
      </c>
      <c r="O36">
        <f t="shared" si="12"/>
        <v>0</v>
      </c>
      <c r="P36">
        <f t="shared" si="12"/>
        <v>0</v>
      </c>
      <c r="Q36">
        <f t="shared" si="12"/>
        <v>0</v>
      </c>
      <c r="R36">
        <f t="shared" si="12"/>
        <v>0</v>
      </c>
      <c r="S36">
        <f t="shared" si="12"/>
        <v>0</v>
      </c>
      <c r="T36">
        <f t="shared" si="12"/>
        <v>0</v>
      </c>
      <c r="U36">
        <f t="shared" si="12"/>
        <v>0</v>
      </c>
      <c r="V36">
        <f t="shared" si="12"/>
        <v>0</v>
      </c>
      <c r="W36">
        <f t="shared" si="12"/>
        <v>0</v>
      </c>
      <c r="X36">
        <f t="shared" si="12"/>
        <v>0</v>
      </c>
      <c r="Y36">
        <f t="shared" si="12"/>
        <v>0</v>
      </c>
      <c r="Z36">
        <f t="shared" si="12"/>
        <v>0</v>
      </c>
      <c r="AA36">
        <f t="shared" si="12"/>
        <v>0</v>
      </c>
      <c r="AB36">
        <f t="shared" si="12"/>
        <v>0</v>
      </c>
      <c r="AC36">
        <f t="shared" si="12"/>
        <v>0</v>
      </c>
      <c r="AD36">
        <f t="shared" si="12"/>
        <v>0</v>
      </c>
      <c r="AE36">
        <f t="shared" si="12"/>
        <v>0</v>
      </c>
      <c r="AF36">
        <f t="shared" si="12"/>
        <v>0</v>
      </c>
      <c r="AG36">
        <f t="shared" si="12"/>
        <v>0</v>
      </c>
      <c r="AH36">
        <f t="shared" si="12"/>
        <v>0</v>
      </c>
      <c r="AI36">
        <f t="shared" si="12"/>
        <v>0</v>
      </c>
      <c r="AJ36">
        <f t="shared" si="12"/>
        <v>0</v>
      </c>
      <c r="AK36">
        <f t="shared" si="12"/>
        <v>1</v>
      </c>
      <c r="AL36">
        <f t="shared" si="12"/>
        <v>1</v>
      </c>
      <c r="AM36">
        <f t="shared" si="12"/>
        <v>1</v>
      </c>
      <c r="AN36">
        <f t="shared" si="12"/>
        <v>1</v>
      </c>
      <c r="AO36">
        <f t="shared" si="12"/>
        <v>0</v>
      </c>
      <c r="AP36">
        <f t="shared" si="12"/>
        <v>0</v>
      </c>
      <c r="AQ36">
        <f t="shared" si="12"/>
        <v>0</v>
      </c>
      <c r="AR36">
        <f t="shared" si="12"/>
        <v>0</v>
      </c>
      <c r="AS36">
        <f t="shared" si="12"/>
        <v>0</v>
      </c>
    </row>
    <row r="37" spans="1:45" x14ac:dyDescent="0.35">
      <c r="A37" t="s">
        <v>22</v>
      </c>
      <c r="B37">
        <f>COUNTIF(B2:B18,"MwERT")</f>
        <v>0</v>
      </c>
      <c r="C37">
        <f t="shared" ref="C37:AS37" si="13">COUNTIF(C2:C18,"MwERT")</f>
        <v>0</v>
      </c>
      <c r="D37">
        <f t="shared" si="13"/>
        <v>0</v>
      </c>
      <c r="E37">
        <f t="shared" si="13"/>
        <v>0</v>
      </c>
      <c r="F37">
        <f t="shared" si="13"/>
        <v>0</v>
      </c>
      <c r="G37">
        <f t="shared" si="13"/>
        <v>0</v>
      </c>
      <c r="H37">
        <f t="shared" si="13"/>
        <v>0</v>
      </c>
      <c r="I37">
        <f t="shared" si="13"/>
        <v>0</v>
      </c>
      <c r="J37">
        <f t="shared" si="13"/>
        <v>0</v>
      </c>
      <c r="K37">
        <f t="shared" si="13"/>
        <v>0</v>
      </c>
      <c r="L37">
        <f t="shared" si="13"/>
        <v>0</v>
      </c>
      <c r="M37">
        <f t="shared" si="13"/>
        <v>0</v>
      </c>
      <c r="N37">
        <f t="shared" si="13"/>
        <v>0</v>
      </c>
      <c r="O37">
        <f t="shared" si="13"/>
        <v>0</v>
      </c>
      <c r="P37">
        <f t="shared" si="13"/>
        <v>0</v>
      </c>
      <c r="Q37">
        <f t="shared" si="13"/>
        <v>0</v>
      </c>
      <c r="R37">
        <f t="shared" si="13"/>
        <v>0</v>
      </c>
      <c r="S37">
        <f t="shared" si="13"/>
        <v>0</v>
      </c>
      <c r="T37">
        <f t="shared" si="13"/>
        <v>0</v>
      </c>
      <c r="U37">
        <f t="shared" si="13"/>
        <v>0</v>
      </c>
      <c r="V37">
        <f t="shared" si="13"/>
        <v>0</v>
      </c>
      <c r="W37">
        <f t="shared" si="13"/>
        <v>0</v>
      </c>
      <c r="X37">
        <f t="shared" si="13"/>
        <v>0</v>
      </c>
      <c r="Y37">
        <f t="shared" si="13"/>
        <v>0</v>
      </c>
      <c r="Z37">
        <f t="shared" si="13"/>
        <v>0</v>
      </c>
      <c r="AA37">
        <f t="shared" si="13"/>
        <v>0</v>
      </c>
      <c r="AB37">
        <f t="shared" si="13"/>
        <v>0</v>
      </c>
      <c r="AC37">
        <f t="shared" si="13"/>
        <v>0</v>
      </c>
      <c r="AD37">
        <f t="shared" si="13"/>
        <v>0</v>
      </c>
      <c r="AE37">
        <f t="shared" si="13"/>
        <v>0</v>
      </c>
      <c r="AF37">
        <f t="shared" si="13"/>
        <v>0</v>
      </c>
      <c r="AG37">
        <f t="shared" si="13"/>
        <v>0</v>
      </c>
      <c r="AH37">
        <f t="shared" si="13"/>
        <v>0</v>
      </c>
      <c r="AI37">
        <f t="shared" si="13"/>
        <v>0</v>
      </c>
      <c r="AJ37">
        <f t="shared" si="13"/>
        <v>0</v>
      </c>
      <c r="AK37">
        <f t="shared" si="13"/>
        <v>0</v>
      </c>
      <c r="AL37">
        <f t="shared" si="13"/>
        <v>0</v>
      </c>
      <c r="AM37">
        <f t="shared" si="13"/>
        <v>0</v>
      </c>
      <c r="AN37">
        <f t="shared" si="13"/>
        <v>0</v>
      </c>
      <c r="AO37">
        <f t="shared" si="13"/>
        <v>0</v>
      </c>
      <c r="AP37">
        <f t="shared" si="13"/>
        <v>0</v>
      </c>
      <c r="AQ37">
        <f t="shared" si="13"/>
        <v>0</v>
      </c>
      <c r="AR37">
        <f t="shared" si="13"/>
        <v>0</v>
      </c>
      <c r="AS37">
        <f t="shared" si="13"/>
        <v>0</v>
      </c>
    </row>
    <row r="38" spans="1:45" x14ac:dyDescent="0.35">
      <c r="A38" t="s">
        <v>23</v>
      </c>
      <c r="B38">
        <f>COUNTIF(B2:B18,"ERwMT")</f>
        <v>0</v>
      </c>
      <c r="C38">
        <f t="shared" ref="C38:AS38" si="14">COUNTIF(C2:C18,"ERwMT")</f>
        <v>0</v>
      </c>
      <c r="D38">
        <f t="shared" si="14"/>
        <v>0</v>
      </c>
      <c r="E38">
        <f t="shared" si="14"/>
        <v>0</v>
      </c>
      <c r="F38">
        <f t="shared" si="14"/>
        <v>0</v>
      </c>
      <c r="G38">
        <f t="shared" si="14"/>
        <v>0</v>
      </c>
      <c r="H38">
        <f t="shared" si="14"/>
        <v>0</v>
      </c>
      <c r="I38">
        <f t="shared" si="14"/>
        <v>0</v>
      </c>
      <c r="J38">
        <f t="shared" si="14"/>
        <v>0</v>
      </c>
      <c r="K38">
        <f t="shared" si="14"/>
        <v>0</v>
      </c>
      <c r="L38">
        <f t="shared" si="14"/>
        <v>0</v>
      </c>
      <c r="M38">
        <f t="shared" si="14"/>
        <v>0</v>
      </c>
      <c r="N38">
        <f t="shared" si="14"/>
        <v>0</v>
      </c>
      <c r="O38">
        <f t="shared" si="14"/>
        <v>0</v>
      </c>
      <c r="P38">
        <f t="shared" si="14"/>
        <v>0</v>
      </c>
      <c r="Q38">
        <f t="shared" si="14"/>
        <v>0</v>
      </c>
      <c r="R38">
        <f t="shared" si="14"/>
        <v>0</v>
      </c>
      <c r="S38">
        <f t="shared" si="14"/>
        <v>0</v>
      </c>
      <c r="T38">
        <f t="shared" si="14"/>
        <v>0</v>
      </c>
      <c r="U38">
        <f t="shared" si="14"/>
        <v>0</v>
      </c>
      <c r="V38">
        <f t="shared" si="14"/>
        <v>0</v>
      </c>
      <c r="W38">
        <f t="shared" si="14"/>
        <v>0</v>
      </c>
      <c r="X38">
        <f t="shared" si="14"/>
        <v>0</v>
      </c>
      <c r="Y38">
        <f t="shared" si="14"/>
        <v>0</v>
      </c>
      <c r="Z38">
        <f t="shared" si="14"/>
        <v>0</v>
      </c>
      <c r="AA38">
        <f t="shared" si="14"/>
        <v>0</v>
      </c>
      <c r="AB38">
        <f t="shared" si="14"/>
        <v>0</v>
      </c>
      <c r="AC38">
        <f t="shared" si="14"/>
        <v>0</v>
      </c>
      <c r="AD38">
        <f t="shared" si="14"/>
        <v>0</v>
      </c>
      <c r="AE38">
        <f t="shared" si="14"/>
        <v>0</v>
      </c>
      <c r="AF38">
        <f t="shared" si="14"/>
        <v>0</v>
      </c>
      <c r="AG38">
        <f t="shared" si="14"/>
        <v>0</v>
      </c>
      <c r="AH38">
        <f t="shared" si="14"/>
        <v>0</v>
      </c>
      <c r="AI38">
        <f t="shared" si="14"/>
        <v>0</v>
      </c>
      <c r="AJ38">
        <f t="shared" si="14"/>
        <v>0</v>
      </c>
      <c r="AK38">
        <f t="shared" si="14"/>
        <v>0</v>
      </c>
      <c r="AL38">
        <f t="shared" si="14"/>
        <v>0</v>
      </c>
      <c r="AM38">
        <f t="shared" si="14"/>
        <v>0</v>
      </c>
      <c r="AN38">
        <f t="shared" si="14"/>
        <v>0</v>
      </c>
      <c r="AO38">
        <f t="shared" si="14"/>
        <v>0</v>
      </c>
      <c r="AP38">
        <f t="shared" si="14"/>
        <v>0</v>
      </c>
      <c r="AQ38">
        <f t="shared" si="14"/>
        <v>0</v>
      </c>
      <c r="AR38">
        <f t="shared" si="14"/>
        <v>0</v>
      </c>
      <c r="AS38">
        <f t="shared" si="14"/>
        <v>0</v>
      </c>
    </row>
    <row r="39" spans="1:45" x14ac:dyDescent="0.35">
      <c r="A39" t="s">
        <v>24</v>
      </c>
      <c r="B39">
        <f>COUNTIF(B2:B18,"M&amp;ERT")</f>
        <v>0</v>
      </c>
      <c r="C39">
        <f t="shared" ref="C39:AS39" si="15">COUNTIF(C2:C18,"M&amp;ERT")</f>
        <v>0</v>
      </c>
      <c r="D39">
        <f t="shared" si="15"/>
        <v>0</v>
      </c>
      <c r="E39">
        <f t="shared" si="15"/>
        <v>0</v>
      </c>
      <c r="F39">
        <f t="shared" si="15"/>
        <v>0</v>
      </c>
      <c r="G39">
        <f t="shared" si="15"/>
        <v>0</v>
      </c>
      <c r="H39">
        <f t="shared" si="15"/>
        <v>0</v>
      </c>
      <c r="I39">
        <f t="shared" si="15"/>
        <v>0</v>
      </c>
      <c r="J39">
        <f t="shared" si="15"/>
        <v>0</v>
      </c>
      <c r="K39">
        <f t="shared" si="15"/>
        <v>0</v>
      </c>
      <c r="L39">
        <f t="shared" si="15"/>
        <v>0</v>
      </c>
      <c r="M39">
        <f t="shared" si="15"/>
        <v>0</v>
      </c>
      <c r="N39">
        <f t="shared" si="15"/>
        <v>0</v>
      </c>
      <c r="O39">
        <f t="shared" si="15"/>
        <v>0</v>
      </c>
      <c r="P39">
        <f t="shared" si="15"/>
        <v>0</v>
      </c>
      <c r="Q39">
        <f t="shared" si="15"/>
        <v>0</v>
      </c>
      <c r="R39">
        <f t="shared" si="15"/>
        <v>0</v>
      </c>
      <c r="S39">
        <f t="shared" si="15"/>
        <v>0</v>
      </c>
      <c r="T39">
        <f t="shared" si="15"/>
        <v>0</v>
      </c>
      <c r="U39">
        <f t="shared" si="15"/>
        <v>0</v>
      </c>
      <c r="V39">
        <f t="shared" si="15"/>
        <v>0</v>
      </c>
      <c r="W39">
        <f t="shared" si="15"/>
        <v>0</v>
      </c>
      <c r="X39">
        <f t="shared" si="15"/>
        <v>0</v>
      </c>
      <c r="Y39">
        <f t="shared" si="15"/>
        <v>0</v>
      </c>
      <c r="Z39">
        <f t="shared" si="15"/>
        <v>0</v>
      </c>
      <c r="AA39">
        <f t="shared" si="15"/>
        <v>0</v>
      </c>
      <c r="AB39">
        <f t="shared" si="15"/>
        <v>0</v>
      </c>
      <c r="AC39">
        <f t="shared" si="15"/>
        <v>0</v>
      </c>
      <c r="AD39">
        <f t="shared" si="15"/>
        <v>0</v>
      </c>
      <c r="AE39">
        <f t="shared" si="15"/>
        <v>0</v>
      </c>
      <c r="AF39">
        <f t="shared" si="15"/>
        <v>0</v>
      </c>
      <c r="AG39">
        <f t="shared" si="15"/>
        <v>0</v>
      </c>
      <c r="AH39">
        <f t="shared" si="15"/>
        <v>0</v>
      </c>
      <c r="AI39">
        <f t="shared" si="15"/>
        <v>0</v>
      </c>
      <c r="AJ39">
        <f t="shared" si="15"/>
        <v>0</v>
      </c>
      <c r="AK39">
        <f t="shared" si="15"/>
        <v>0</v>
      </c>
      <c r="AL39">
        <f t="shared" si="15"/>
        <v>0</v>
      </c>
      <c r="AM39">
        <f t="shared" si="15"/>
        <v>0</v>
      </c>
      <c r="AN39">
        <f t="shared" si="15"/>
        <v>0</v>
      </c>
      <c r="AO39">
        <f t="shared" si="15"/>
        <v>0</v>
      </c>
      <c r="AP39">
        <f t="shared" si="15"/>
        <v>0</v>
      </c>
      <c r="AQ39">
        <f t="shared" si="15"/>
        <v>0</v>
      </c>
      <c r="AR39">
        <f t="shared" si="15"/>
        <v>0</v>
      </c>
      <c r="AS39">
        <f t="shared" si="15"/>
        <v>0</v>
      </c>
    </row>
    <row r="40" spans="1:45" x14ac:dyDescent="0.35">
      <c r="A40" t="s">
        <v>25</v>
      </c>
      <c r="B40">
        <f>COUNTIF(B2:B18,"MwIT")</f>
        <v>0</v>
      </c>
      <c r="C40">
        <f t="shared" ref="C40:AS40" si="16">COUNTIF(C2:C18,"MwIT")</f>
        <v>0</v>
      </c>
      <c r="D40">
        <f t="shared" si="16"/>
        <v>0</v>
      </c>
      <c r="E40">
        <f t="shared" si="16"/>
        <v>0</v>
      </c>
      <c r="F40">
        <f t="shared" si="16"/>
        <v>0</v>
      </c>
      <c r="G40">
        <f t="shared" si="16"/>
        <v>0</v>
      </c>
      <c r="H40">
        <f t="shared" si="16"/>
        <v>0</v>
      </c>
      <c r="I40">
        <f t="shared" si="16"/>
        <v>0</v>
      </c>
      <c r="J40">
        <f t="shared" si="16"/>
        <v>0</v>
      </c>
      <c r="K40">
        <f t="shared" si="16"/>
        <v>0</v>
      </c>
      <c r="L40">
        <f t="shared" si="16"/>
        <v>0</v>
      </c>
      <c r="M40">
        <f t="shared" si="16"/>
        <v>0</v>
      </c>
      <c r="N40">
        <f t="shared" si="16"/>
        <v>0</v>
      </c>
      <c r="O40">
        <f t="shared" si="16"/>
        <v>0</v>
      </c>
      <c r="P40">
        <f t="shared" si="16"/>
        <v>0</v>
      </c>
      <c r="Q40">
        <f t="shared" si="16"/>
        <v>0</v>
      </c>
      <c r="R40">
        <f t="shared" si="16"/>
        <v>0</v>
      </c>
      <c r="S40">
        <f t="shared" si="16"/>
        <v>0</v>
      </c>
      <c r="T40">
        <f t="shared" si="16"/>
        <v>0</v>
      </c>
      <c r="U40">
        <f t="shared" si="16"/>
        <v>0</v>
      </c>
      <c r="V40">
        <f t="shared" si="16"/>
        <v>0</v>
      </c>
      <c r="W40">
        <f t="shared" si="16"/>
        <v>0</v>
      </c>
      <c r="X40">
        <f t="shared" si="16"/>
        <v>0</v>
      </c>
      <c r="Y40">
        <f t="shared" si="16"/>
        <v>0</v>
      </c>
      <c r="Z40">
        <f t="shared" si="16"/>
        <v>0</v>
      </c>
      <c r="AA40">
        <f t="shared" si="16"/>
        <v>0</v>
      </c>
      <c r="AB40">
        <f t="shared" si="16"/>
        <v>0</v>
      </c>
      <c r="AC40">
        <f t="shared" si="16"/>
        <v>0</v>
      </c>
      <c r="AD40">
        <f t="shared" si="16"/>
        <v>0</v>
      </c>
      <c r="AE40">
        <f t="shared" si="16"/>
        <v>0</v>
      </c>
      <c r="AF40">
        <f t="shared" si="16"/>
        <v>0</v>
      </c>
      <c r="AG40">
        <f t="shared" si="16"/>
        <v>0</v>
      </c>
      <c r="AH40">
        <f t="shared" si="16"/>
        <v>0</v>
      </c>
      <c r="AI40">
        <f t="shared" si="16"/>
        <v>0</v>
      </c>
      <c r="AJ40">
        <f t="shared" si="16"/>
        <v>0</v>
      </c>
      <c r="AK40">
        <f t="shared" si="16"/>
        <v>0</v>
      </c>
      <c r="AL40">
        <f t="shared" si="16"/>
        <v>0</v>
      </c>
      <c r="AM40">
        <f t="shared" si="16"/>
        <v>0</v>
      </c>
      <c r="AN40">
        <f t="shared" si="16"/>
        <v>0</v>
      </c>
      <c r="AO40">
        <f t="shared" si="16"/>
        <v>0</v>
      </c>
      <c r="AP40">
        <f t="shared" si="16"/>
        <v>0</v>
      </c>
      <c r="AQ40">
        <f t="shared" si="16"/>
        <v>0</v>
      </c>
      <c r="AR40">
        <f t="shared" si="16"/>
        <v>0</v>
      </c>
      <c r="AS40">
        <f t="shared" si="16"/>
        <v>0</v>
      </c>
    </row>
    <row r="41" spans="1:45" x14ac:dyDescent="0.35">
      <c r="A41" t="s">
        <v>26</v>
      </c>
      <c r="B41">
        <f>COUNTIF(B2:B18,"IwMT")</f>
        <v>0</v>
      </c>
      <c r="C41">
        <f t="shared" ref="C41:AS41" si="17">COUNTIF(C2:C18,"IwMT")</f>
        <v>0</v>
      </c>
      <c r="D41">
        <f t="shared" si="17"/>
        <v>0</v>
      </c>
      <c r="E41">
        <f t="shared" si="17"/>
        <v>0</v>
      </c>
      <c r="F41">
        <f t="shared" si="17"/>
        <v>0</v>
      </c>
      <c r="G41">
        <f t="shared" si="17"/>
        <v>0</v>
      </c>
      <c r="H41">
        <f t="shared" si="17"/>
        <v>0</v>
      </c>
      <c r="I41">
        <f t="shared" si="17"/>
        <v>0</v>
      </c>
      <c r="J41">
        <f t="shared" si="17"/>
        <v>0</v>
      </c>
      <c r="K41">
        <f t="shared" si="17"/>
        <v>0</v>
      </c>
      <c r="L41">
        <f t="shared" si="17"/>
        <v>0</v>
      </c>
      <c r="M41">
        <f t="shared" si="17"/>
        <v>0</v>
      </c>
      <c r="N41">
        <f t="shared" si="17"/>
        <v>0</v>
      </c>
      <c r="O41">
        <f t="shared" si="17"/>
        <v>0</v>
      </c>
      <c r="P41">
        <f t="shared" si="17"/>
        <v>0</v>
      </c>
      <c r="Q41">
        <f t="shared" si="17"/>
        <v>0</v>
      </c>
      <c r="R41">
        <f t="shared" si="17"/>
        <v>0</v>
      </c>
      <c r="S41">
        <f t="shared" si="17"/>
        <v>0</v>
      </c>
      <c r="T41">
        <f t="shared" si="17"/>
        <v>0</v>
      </c>
      <c r="U41">
        <f t="shared" si="17"/>
        <v>0</v>
      </c>
      <c r="V41">
        <f t="shared" si="17"/>
        <v>0</v>
      </c>
      <c r="W41">
        <f t="shared" si="17"/>
        <v>0</v>
      </c>
      <c r="X41">
        <f t="shared" si="17"/>
        <v>0</v>
      </c>
      <c r="Y41">
        <f t="shared" si="17"/>
        <v>0</v>
      </c>
      <c r="Z41">
        <f t="shared" si="17"/>
        <v>0</v>
      </c>
      <c r="AA41">
        <f t="shared" si="17"/>
        <v>0</v>
      </c>
      <c r="AB41">
        <f t="shared" si="17"/>
        <v>0</v>
      </c>
      <c r="AC41">
        <f t="shared" si="17"/>
        <v>0</v>
      </c>
      <c r="AD41">
        <f t="shared" si="17"/>
        <v>0</v>
      </c>
      <c r="AE41">
        <f t="shared" si="17"/>
        <v>0</v>
      </c>
      <c r="AF41">
        <f t="shared" si="17"/>
        <v>0</v>
      </c>
      <c r="AG41">
        <f t="shared" si="17"/>
        <v>0</v>
      </c>
      <c r="AH41">
        <f t="shared" si="17"/>
        <v>0</v>
      </c>
      <c r="AI41">
        <f t="shared" si="17"/>
        <v>0</v>
      </c>
      <c r="AJ41">
        <f t="shared" si="17"/>
        <v>0</v>
      </c>
      <c r="AK41">
        <f t="shared" si="17"/>
        <v>0</v>
      </c>
      <c r="AL41">
        <f t="shared" si="17"/>
        <v>0</v>
      </c>
      <c r="AM41">
        <f t="shared" si="17"/>
        <v>0</v>
      </c>
      <c r="AN41">
        <f t="shared" si="17"/>
        <v>0</v>
      </c>
      <c r="AO41">
        <f t="shared" si="17"/>
        <v>0</v>
      </c>
      <c r="AP41">
        <f t="shared" si="17"/>
        <v>0</v>
      </c>
      <c r="AQ41">
        <f t="shared" si="17"/>
        <v>0</v>
      </c>
      <c r="AR41">
        <f t="shared" si="17"/>
        <v>0</v>
      </c>
      <c r="AS41">
        <f t="shared" si="17"/>
        <v>0</v>
      </c>
    </row>
    <row r="42" spans="1:45" x14ac:dyDescent="0.35">
      <c r="A42" t="s">
        <v>27</v>
      </c>
      <c r="B42">
        <f>COUNTIF(B2:B18,"M&amp;IT")</f>
        <v>0</v>
      </c>
      <c r="C42">
        <f t="shared" ref="C42:AS42" si="18">COUNTIF(C2:C18,"M&amp;IT")</f>
        <v>0</v>
      </c>
      <c r="D42">
        <f t="shared" si="18"/>
        <v>0</v>
      </c>
      <c r="E42">
        <f t="shared" si="18"/>
        <v>0</v>
      </c>
      <c r="F42">
        <f t="shared" si="18"/>
        <v>0</v>
      </c>
      <c r="G42">
        <f t="shared" si="18"/>
        <v>0</v>
      </c>
      <c r="H42">
        <f t="shared" si="18"/>
        <v>0</v>
      </c>
      <c r="I42">
        <f t="shared" si="18"/>
        <v>0</v>
      </c>
      <c r="J42">
        <f t="shared" si="18"/>
        <v>0</v>
      </c>
      <c r="K42">
        <f t="shared" si="18"/>
        <v>0</v>
      </c>
      <c r="L42">
        <f t="shared" si="18"/>
        <v>0</v>
      </c>
      <c r="M42">
        <f t="shared" si="18"/>
        <v>0</v>
      </c>
      <c r="N42">
        <f t="shared" si="18"/>
        <v>0</v>
      </c>
      <c r="O42">
        <f t="shared" si="18"/>
        <v>0</v>
      </c>
      <c r="P42">
        <f t="shared" si="18"/>
        <v>0</v>
      </c>
      <c r="Q42">
        <f t="shared" si="18"/>
        <v>0</v>
      </c>
      <c r="R42">
        <f t="shared" si="18"/>
        <v>0</v>
      </c>
      <c r="S42">
        <f t="shared" si="18"/>
        <v>0</v>
      </c>
      <c r="T42">
        <f t="shared" si="18"/>
        <v>0</v>
      </c>
      <c r="U42">
        <f t="shared" si="18"/>
        <v>0</v>
      </c>
      <c r="V42">
        <f t="shared" si="18"/>
        <v>0</v>
      </c>
      <c r="W42">
        <f t="shared" si="18"/>
        <v>0</v>
      </c>
      <c r="X42">
        <f t="shared" si="18"/>
        <v>0</v>
      </c>
      <c r="Y42">
        <f t="shared" si="18"/>
        <v>0</v>
      </c>
      <c r="Z42">
        <f t="shared" si="18"/>
        <v>0</v>
      </c>
      <c r="AA42">
        <f t="shared" si="18"/>
        <v>0</v>
      </c>
      <c r="AB42">
        <f t="shared" si="18"/>
        <v>0</v>
      </c>
      <c r="AC42">
        <f t="shared" si="18"/>
        <v>0</v>
      </c>
      <c r="AD42">
        <f t="shared" si="18"/>
        <v>0</v>
      </c>
      <c r="AE42">
        <f t="shared" si="18"/>
        <v>0</v>
      </c>
      <c r="AF42">
        <f t="shared" si="18"/>
        <v>0</v>
      </c>
      <c r="AG42">
        <f t="shared" si="18"/>
        <v>0</v>
      </c>
      <c r="AH42">
        <f t="shared" si="18"/>
        <v>0</v>
      </c>
      <c r="AI42">
        <f t="shared" si="18"/>
        <v>0</v>
      </c>
      <c r="AJ42">
        <f t="shared" si="18"/>
        <v>0</v>
      </c>
      <c r="AK42">
        <f t="shared" si="18"/>
        <v>0</v>
      </c>
      <c r="AL42">
        <f t="shared" si="18"/>
        <v>0</v>
      </c>
      <c r="AM42">
        <f t="shared" si="18"/>
        <v>0</v>
      </c>
      <c r="AN42">
        <f t="shared" si="18"/>
        <v>0</v>
      </c>
      <c r="AO42">
        <f t="shared" si="18"/>
        <v>0</v>
      </c>
      <c r="AP42">
        <f t="shared" si="18"/>
        <v>0</v>
      </c>
      <c r="AQ42">
        <f t="shared" si="18"/>
        <v>0</v>
      </c>
      <c r="AR42">
        <f t="shared" si="18"/>
        <v>0</v>
      </c>
      <c r="AS42">
        <f t="shared" si="18"/>
        <v>0</v>
      </c>
    </row>
    <row r="43" spans="1:45" x14ac:dyDescent="0.35">
      <c r="A43" t="s">
        <v>28</v>
      </c>
      <c r="B43">
        <f>COUNTIF(B2:B18,"IwERT")</f>
        <v>0</v>
      </c>
      <c r="C43">
        <f t="shared" ref="C43:AS43" si="19">COUNTIF(C2:C18,"IwERT")</f>
        <v>0</v>
      </c>
      <c r="D43">
        <f t="shared" si="19"/>
        <v>0</v>
      </c>
      <c r="E43">
        <f t="shared" si="19"/>
        <v>0</v>
      </c>
      <c r="F43">
        <f t="shared" si="19"/>
        <v>0</v>
      </c>
      <c r="G43">
        <f t="shared" si="19"/>
        <v>0</v>
      </c>
      <c r="H43">
        <f t="shared" si="19"/>
        <v>0</v>
      </c>
      <c r="I43">
        <f t="shared" si="19"/>
        <v>0</v>
      </c>
      <c r="J43">
        <f t="shared" si="19"/>
        <v>0</v>
      </c>
      <c r="K43">
        <f t="shared" si="19"/>
        <v>0</v>
      </c>
      <c r="L43">
        <f t="shared" si="19"/>
        <v>0</v>
      </c>
      <c r="M43">
        <f t="shared" si="19"/>
        <v>0</v>
      </c>
      <c r="N43">
        <f t="shared" si="19"/>
        <v>0</v>
      </c>
      <c r="O43">
        <f t="shared" si="19"/>
        <v>0</v>
      </c>
      <c r="P43">
        <f t="shared" si="19"/>
        <v>0</v>
      </c>
      <c r="Q43">
        <f t="shared" si="19"/>
        <v>0</v>
      </c>
      <c r="R43">
        <f t="shared" si="19"/>
        <v>0</v>
      </c>
      <c r="S43">
        <f t="shared" si="19"/>
        <v>0</v>
      </c>
      <c r="T43">
        <f t="shared" si="19"/>
        <v>0</v>
      </c>
      <c r="U43">
        <f t="shared" si="19"/>
        <v>0</v>
      </c>
      <c r="V43">
        <f t="shared" si="19"/>
        <v>0</v>
      </c>
      <c r="W43">
        <f t="shared" si="19"/>
        <v>0</v>
      </c>
      <c r="X43">
        <f t="shared" si="19"/>
        <v>0</v>
      </c>
      <c r="Y43">
        <f t="shared" si="19"/>
        <v>0</v>
      </c>
      <c r="Z43">
        <f t="shared" si="19"/>
        <v>0</v>
      </c>
      <c r="AA43">
        <f t="shared" si="19"/>
        <v>0</v>
      </c>
      <c r="AB43">
        <f t="shared" si="19"/>
        <v>0</v>
      </c>
      <c r="AC43">
        <f t="shared" si="19"/>
        <v>0</v>
      </c>
      <c r="AD43">
        <f t="shared" si="19"/>
        <v>0</v>
      </c>
      <c r="AE43">
        <f t="shared" si="19"/>
        <v>0</v>
      </c>
      <c r="AF43">
        <f t="shared" si="19"/>
        <v>0</v>
      </c>
      <c r="AG43">
        <f t="shared" si="19"/>
        <v>0</v>
      </c>
      <c r="AH43">
        <f t="shared" si="19"/>
        <v>0</v>
      </c>
      <c r="AI43">
        <f t="shared" si="19"/>
        <v>0</v>
      </c>
      <c r="AJ43">
        <f t="shared" si="19"/>
        <v>0</v>
      </c>
      <c r="AK43">
        <f t="shared" si="19"/>
        <v>0</v>
      </c>
      <c r="AL43">
        <f t="shared" si="19"/>
        <v>0</v>
      </c>
      <c r="AM43">
        <f t="shared" si="19"/>
        <v>0</v>
      </c>
      <c r="AN43">
        <f t="shared" si="19"/>
        <v>0</v>
      </c>
      <c r="AO43">
        <f t="shared" si="19"/>
        <v>0</v>
      </c>
      <c r="AP43">
        <f t="shared" si="19"/>
        <v>0</v>
      </c>
      <c r="AQ43">
        <f t="shared" si="19"/>
        <v>0</v>
      </c>
      <c r="AR43">
        <f t="shared" si="19"/>
        <v>0</v>
      </c>
      <c r="AS43">
        <f t="shared" si="19"/>
        <v>0</v>
      </c>
    </row>
    <row r="44" spans="1:45" x14ac:dyDescent="0.35">
      <c r="A44" t="s">
        <v>29</v>
      </c>
      <c r="B44">
        <f>COUNTIF(B2:B18,"ERwIT")</f>
        <v>0</v>
      </c>
      <c r="C44">
        <f t="shared" ref="C44:AS44" si="20">COUNTIF(C2:C18,"ERwIT")</f>
        <v>0</v>
      </c>
      <c r="D44">
        <f t="shared" si="20"/>
        <v>0</v>
      </c>
      <c r="E44">
        <f t="shared" si="20"/>
        <v>0</v>
      </c>
      <c r="F44">
        <f t="shared" si="20"/>
        <v>0</v>
      </c>
      <c r="G44">
        <f t="shared" si="20"/>
        <v>0</v>
      </c>
      <c r="H44">
        <f t="shared" si="20"/>
        <v>0</v>
      </c>
      <c r="I44">
        <f t="shared" si="20"/>
        <v>0</v>
      </c>
      <c r="J44">
        <f t="shared" si="20"/>
        <v>0</v>
      </c>
      <c r="K44">
        <f t="shared" si="20"/>
        <v>0</v>
      </c>
      <c r="L44">
        <f t="shared" si="20"/>
        <v>0</v>
      </c>
      <c r="M44">
        <f t="shared" si="20"/>
        <v>0</v>
      </c>
      <c r="N44">
        <f t="shared" si="20"/>
        <v>0</v>
      </c>
      <c r="O44">
        <f t="shared" si="20"/>
        <v>0</v>
      </c>
      <c r="P44">
        <f t="shared" si="20"/>
        <v>0</v>
      </c>
      <c r="Q44">
        <f t="shared" si="20"/>
        <v>0</v>
      </c>
      <c r="R44">
        <f t="shared" si="20"/>
        <v>0</v>
      </c>
      <c r="S44">
        <f t="shared" si="20"/>
        <v>0</v>
      </c>
      <c r="T44">
        <f t="shared" si="20"/>
        <v>0</v>
      </c>
      <c r="U44">
        <f t="shared" si="20"/>
        <v>0</v>
      </c>
      <c r="V44">
        <f t="shared" si="20"/>
        <v>0</v>
      </c>
      <c r="W44">
        <f t="shared" si="20"/>
        <v>0</v>
      </c>
      <c r="X44">
        <f t="shared" si="20"/>
        <v>0</v>
      </c>
      <c r="Y44">
        <f t="shared" si="20"/>
        <v>0</v>
      </c>
      <c r="Z44">
        <f t="shared" si="20"/>
        <v>0</v>
      </c>
      <c r="AA44">
        <f t="shared" si="20"/>
        <v>0</v>
      </c>
      <c r="AB44">
        <f t="shared" si="20"/>
        <v>0</v>
      </c>
      <c r="AC44">
        <f t="shared" si="20"/>
        <v>0</v>
      </c>
      <c r="AD44">
        <f t="shared" si="20"/>
        <v>0</v>
      </c>
      <c r="AE44">
        <f t="shared" si="20"/>
        <v>0</v>
      </c>
      <c r="AF44">
        <f t="shared" si="20"/>
        <v>0</v>
      </c>
      <c r="AG44">
        <f t="shared" si="20"/>
        <v>0</v>
      </c>
      <c r="AH44">
        <f t="shared" si="20"/>
        <v>0</v>
      </c>
      <c r="AI44">
        <f t="shared" si="20"/>
        <v>0</v>
      </c>
      <c r="AJ44">
        <f t="shared" si="20"/>
        <v>0</v>
      </c>
      <c r="AK44">
        <f t="shared" si="20"/>
        <v>0</v>
      </c>
      <c r="AL44">
        <f t="shared" si="20"/>
        <v>0</v>
      </c>
      <c r="AM44">
        <f t="shared" si="20"/>
        <v>0</v>
      </c>
      <c r="AN44">
        <f t="shared" si="20"/>
        <v>0</v>
      </c>
      <c r="AO44">
        <f t="shared" si="20"/>
        <v>0</v>
      </c>
      <c r="AP44">
        <f t="shared" si="20"/>
        <v>0</v>
      </c>
      <c r="AQ44">
        <f t="shared" si="20"/>
        <v>0</v>
      </c>
      <c r="AR44">
        <f t="shared" si="20"/>
        <v>0</v>
      </c>
      <c r="AS44">
        <f t="shared" si="20"/>
        <v>0</v>
      </c>
    </row>
    <row r="45" spans="1:45" x14ac:dyDescent="0.35">
      <c r="A45" t="s">
        <v>30</v>
      </c>
      <c r="B45">
        <f>COUNTIF(B2:B18,"I&amp;ERT")</f>
        <v>0</v>
      </c>
      <c r="C45">
        <f t="shared" ref="C45:AS45" si="21">COUNTIF(C2:C18,"I&amp;ERT")</f>
        <v>0</v>
      </c>
      <c r="D45">
        <f t="shared" si="21"/>
        <v>0</v>
      </c>
      <c r="E45">
        <f t="shared" si="21"/>
        <v>0</v>
      </c>
      <c r="F45">
        <f t="shared" si="21"/>
        <v>0</v>
      </c>
      <c r="G45">
        <f t="shared" si="21"/>
        <v>0</v>
      </c>
      <c r="H45">
        <f t="shared" si="21"/>
        <v>0</v>
      </c>
      <c r="I45">
        <f t="shared" si="21"/>
        <v>0</v>
      </c>
      <c r="J45">
        <f t="shared" si="21"/>
        <v>0</v>
      </c>
      <c r="K45">
        <f t="shared" si="21"/>
        <v>0</v>
      </c>
      <c r="L45">
        <f t="shared" si="21"/>
        <v>0</v>
      </c>
      <c r="M45">
        <f t="shared" si="21"/>
        <v>0</v>
      </c>
      <c r="N45">
        <f t="shared" si="21"/>
        <v>0</v>
      </c>
      <c r="O45">
        <f t="shared" si="21"/>
        <v>0</v>
      </c>
      <c r="P45">
        <f t="shared" si="21"/>
        <v>0</v>
      </c>
      <c r="Q45">
        <f t="shared" si="21"/>
        <v>0</v>
      </c>
      <c r="R45">
        <f t="shared" si="21"/>
        <v>0</v>
      </c>
      <c r="S45">
        <f t="shared" si="21"/>
        <v>0</v>
      </c>
      <c r="T45">
        <f t="shared" si="21"/>
        <v>0</v>
      </c>
      <c r="U45">
        <f t="shared" si="21"/>
        <v>0</v>
      </c>
      <c r="V45">
        <f t="shared" si="21"/>
        <v>0</v>
      </c>
      <c r="W45">
        <f t="shared" si="21"/>
        <v>0</v>
      </c>
      <c r="X45">
        <f t="shared" si="21"/>
        <v>0</v>
      </c>
      <c r="Y45">
        <f t="shared" si="21"/>
        <v>0</v>
      </c>
      <c r="Z45">
        <f t="shared" si="21"/>
        <v>0</v>
      </c>
      <c r="AA45">
        <f t="shared" si="21"/>
        <v>0</v>
      </c>
      <c r="AB45">
        <f t="shared" si="21"/>
        <v>0</v>
      </c>
      <c r="AC45">
        <f t="shared" si="21"/>
        <v>0</v>
      </c>
      <c r="AD45">
        <f t="shared" si="21"/>
        <v>0</v>
      </c>
      <c r="AE45">
        <f t="shared" si="21"/>
        <v>0</v>
      </c>
      <c r="AF45">
        <f t="shared" si="21"/>
        <v>0</v>
      </c>
      <c r="AG45">
        <f t="shared" si="21"/>
        <v>0</v>
      </c>
      <c r="AH45">
        <f t="shared" si="21"/>
        <v>0</v>
      </c>
      <c r="AI45">
        <f t="shared" si="21"/>
        <v>0</v>
      </c>
      <c r="AJ45">
        <f t="shared" si="21"/>
        <v>0</v>
      </c>
      <c r="AK45">
        <f t="shared" si="21"/>
        <v>0</v>
      </c>
      <c r="AL45">
        <f t="shared" si="21"/>
        <v>0</v>
      </c>
      <c r="AM45">
        <f t="shared" si="21"/>
        <v>0</v>
      </c>
      <c r="AN45">
        <f t="shared" si="21"/>
        <v>0</v>
      </c>
      <c r="AO45">
        <f t="shared" si="21"/>
        <v>0</v>
      </c>
      <c r="AP45">
        <f t="shared" si="21"/>
        <v>0</v>
      </c>
      <c r="AQ45">
        <f t="shared" si="21"/>
        <v>0</v>
      </c>
      <c r="AR45">
        <f t="shared" si="21"/>
        <v>0</v>
      </c>
      <c r="AS45">
        <f t="shared" si="21"/>
        <v>0</v>
      </c>
    </row>
    <row r="46" spans="1:45" x14ac:dyDescent="0.35">
      <c r="A46" t="s">
        <v>31</v>
      </c>
      <c r="B46">
        <f>COUNTIF(B2:B18,"ER&amp;M&amp;IT")</f>
        <v>0</v>
      </c>
      <c r="C46">
        <f t="shared" ref="C46:AS46" si="22">COUNTIF(C2:C18,"ER&amp;M&amp;IT")</f>
        <v>0</v>
      </c>
      <c r="D46">
        <f t="shared" si="22"/>
        <v>0</v>
      </c>
      <c r="E46">
        <f t="shared" si="22"/>
        <v>0</v>
      </c>
      <c r="F46">
        <f t="shared" si="22"/>
        <v>0</v>
      </c>
      <c r="G46">
        <f t="shared" si="22"/>
        <v>0</v>
      </c>
      <c r="H46">
        <f t="shared" si="22"/>
        <v>0</v>
      </c>
      <c r="I46">
        <f t="shared" si="22"/>
        <v>0</v>
      </c>
      <c r="J46">
        <f t="shared" si="22"/>
        <v>0</v>
      </c>
      <c r="K46">
        <f t="shared" si="22"/>
        <v>0</v>
      </c>
      <c r="L46">
        <f t="shared" si="22"/>
        <v>0</v>
      </c>
      <c r="M46">
        <f t="shared" si="22"/>
        <v>0</v>
      </c>
      <c r="N46">
        <f t="shared" si="22"/>
        <v>0</v>
      </c>
      <c r="O46">
        <f t="shared" si="22"/>
        <v>0</v>
      </c>
      <c r="P46">
        <f t="shared" si="22"/>
        <v>0</v>
      </c>
      <c r="Q46">
        <f t="shared" si="22"/>
        <v>0</v>
      </c>
      <c r="R46">
        <f t="shared" si="22"/>
        <v>0</v>
      </c>
      <c r="S46">
        <f t="shared" si="22"/>
        <v>0</v>
      </c>
      <c r="T46">
        <f t="shared" si="22"/>
        <v>0</v>
      </c>
      <c r="U46">
        <f t="shared" si="22"/>
        <v>0</v>
      </c>
      <c r="V46">
        <f t="shared" si="22"/>
        <v>0</v>
      </c>
      <c r="W46">
        <f t="shared" si="22"/>
        <v>0</v>
      </c>
      <c r="X46">
        <f t="shared" si="22"/>
        <v>0</v>
      </c>
      <c r="Y46">
        <f t="shared" si="22"/>
        <v>0</v>
      </c>
      <c r="Z46">
        <f t="shared" si="22"/>
        <v>0</v>
      </c>
      <c r="AA46">
        <f t="shared" si="22"/>
        <v>0</v>
      </c>
      <c r="AB46">
        <f t="shared" si="22"/>
        <v>0</v>
      </c>
      <c r="AC46">
        <f t="shared" si="22"/>
        <v>0</v>
      </c>
      <c r="AD46">
        <f t="shared" si="22"/>
        <v>0</v>
      </c>
      <c r="AE46">
        <f t="shared" si="22"/>
        <v>0</v>
      </c>
      <c r="AF46">
        <f t="shared" si="22"/>
        <v>0</v>
      </c>
      <c r="AG46">
        <f t="shared" si="22"/>
        <v>0</v>
      </c>
      <c r="AH46">
        <f t="shared" si="22"/>
        <v>0</v>
      </c>
      <c r="AI46">
        <f t="shared" si="22"/>
        <v>0</v>
      </c>
      <c r="AJ46">
        <f t="shared" si="22"/>
        <v>0</v>
      </c>
      <c r="AK46">
        <f t="shared" si="22"/>
        <v>0</v>
      </c>
      <c r="AL46">
        <f t="shared" si="22"/>
        <v>0</v>
      </c>
      <c r="AM46">
        <f t="shared" si="22"/>
        <v>0</v>
      </c>
      <c r="AN46">
        <f t="shared" si="22"/>
        <v>0</v>
      </c>
      <c r="AO46">
        <f t="shared" si="22"/>
        <v>0</v>
      </c>
      <c r="AP46">
        <f t="shared" si="22"/>
        <v>0</v>
      </c>
      <c r="AQ46">
        <f t="shared" si="22"/>
        <v>0</v>
      </c>
      <c r="AR46">
        <f t="shared" si="22"/>
        <v>0</v>
      </c>
      <c r="AS46">
        <f t="shared" si="22"/>
        <v>0</v>
      </c>
    </row>
    <row r="47" spans="1:45" x14ac:dyDescent="0.35">
      <c r="A47" t="s">
        <v>3</v>
      </c>
      <c r="B47">
        <f>COUNTIF(B2:B18,"LSD")</f>
        <v>0</v>
      </c>
      <c r="C47">
        <f t="shared" ref="C47:AS47" si="23">COUNTIF(C2:C18,"LSD")</f>
        <v>0</v>
      </c>
      <c r="D47">
        <f t="shared" si="23"/>
        <v>0</v>
      </c>
      <c r="E47">
        <f t="shared" si="23"/>
        <v>0</v>
      </c>
      <c r="F47">
        <f t="shared" si="23"/>
        <v>0</v>
      </c>
      <c r="G47">
        <f t="shared" si="23"/>
        <v>0</v>
      </c>
      <c r="H47">
        <f t="shared" si="23"/>
        <v>0</v>
      </c>
      <c r="I47">
        <f t="shared" si="23"/>
        <v>0</v>
      </c>
      <c r="J47">
        <f t="shared" si="23"/>
        <v>0</v>
      </c>
      <c r="K47">
        <f t="shared" si="23"/>
        <v>0</v>
      </c>
      <c r="L47">
        <f t="shared" si="23"/>
        <v>0</v>
      </c>
      <c r="M47">
        <f t="shared" si="23"/>
        <v>0</v>
      </c>
      <c r="N47">
        <f t="shared" si="23"/>
        <v>0</v>
      </c>
      <c r="O47">
        <f t="shared" si="23"/>
        <v>0</v>
      </c>
      <c r="P47">
        <f t="shared" si="23"/>
        <v>0</v>
      </c>
      <c r="Q47">
        <f t="shared" si="23"/>
        <v>0</v>
      </c>
      <c r="R47">
        <f t="shared" si="23"/>
        <v>0</v>
      </c>
      <c r="S47">
        <f t="shared" si="23"/>
        <v>0</v>
      </c>
      <c r="T47">
        <f t="shared" si="23"/>
        <v>0</v>
      </c>
      <c r="U47">
        <f t="shared" si="23"/>
        <v>1</v>
      </c>
      <c r="V47">
        <f t="shared" si="23"/>
        <v>5</v>
      </c>
      <c r="W47">
        <f t="shared" si="23"/>
        <v>8</v>
      </c>
      <c r="X47">
        <f t="shared" si="23"/>
        <v>10</v>
      </c>
      <c r="Y47">
        <f t="shared" si="23"/>
        <v>12</v>
      </c>
      <c r="Z47">
        <f t="shared" si="23"/>
        <v>10</v>
      </c>
      <c r="AA47">
        <f t="shared" si="23"/>
        <v>10</v>
      </c>
      <c r="AB47">
        <f t="shared" si="23"/>
        <v>9</v>
      </c>
      <c r="AC47">
        <f t="shared" si="23"/>
        <v>10</v>
      </c>
      <c r="AD47">
        <f t="shared" si="23"/>
        <v>10</v>
      </c>
      <c r="AE47">
        <f t="shared" si="23"/>
        <v>10</v>
      </c>
      <c r="AF47">
        <f t="shared" si="23"/>
        <v>10</v>
      </c>
      <c r="AG47">
        <f t="shared" si="23"/>
        <v>10</v>
      </c>
      <c r="AH47">
        <f t="shared" si="23"/>
        <v>10</v>
      </c>
      <c r="AI47">
        <f t="shared" si="23"/>
        <v>10</v>
      </c>
      <c r="AJ47">
        <f t="shared" si="23"/>
        <v>9</v>
      </c>
      <c r="AK47">
        <f t="shared" si="23"/>
        <v>8</v>
      </c>
      <c r="AL47">
        <f t="shared" si="23"/>
        <v>8</v>
      </c>
      <c r="AM47">
        <f t="shared" si="23"/>
        <v>7</v>
      </c>
      <c r="AN47">
        <f t="shared" si="23"/>
        <v>6</v>
      </c>
      <c r="AO47">
        <f t="shared" si="23"/>
        <v>6</v>
      </c>
      <c r="AP47">
        <f t="shared" si="23"/>
        <v>7</v>
      </c>
      <c r="AQ47">
        <f t="shared" si="23"/>
        <v>8</v>
      </c>
      <c r="AR47">
        <f t="shared" si="23"/>
        <v>8</v>
      </c>
      <c r="AS47">
        <f t="shared" si="23"/>
        <v>7</v>
      </c>
    </row>
    <row r="48" spans="1:45" x14ac:dyDescent="0.35">
      <c r="A48" t="s">
        <v>32</v>
      </c>
      <c r="B48">
        <f>COUNTIF(B2:B18,"UASC")</f>
        <v>0</v>
      </c>
      <c r="C48">
        <f t="shared" ref="C48:AS48" si="24">COUNTIF(C2:C18,"UASC")</f>
        <v>0</v>
      </c>
      <c r="D48">
        <f t="shared" si="24"/>
        <v>0</v>
      </c>
      <c r="E48">
        <f t="shared" si="24"/>
        <v>0</v>
      </c>
      <c r="F48">
        <f t="shared" si="24"/>
        <v>0</v>
      </c>
      <c r="G48">
        <f t="shared" si="24"/>
        <v>0</v>
      </c>
      <c r="H48">
        <f t="shared" si="24"/>
        <v>0</v>
      </c>
      <c r="I48">
        <f t="shared" si="24"/>
        <v>0</v>
      </c>
      <c r="J48">
        <f t="shared" si="24"/>
        <v>0</v>
      </c>
      <c r="K48">
        <f t="shared" si="24"/>
        <v>0</v>
      </c>
      <c r="L48">
        <f t="shared" si="24"/>
        <v>0</v>
      </c>
      <c r="M48">
        <f t="shared" si="24"/>
        <v>0</v>
      </c>
      <c r="N48">
        <f t="shared" si="24"/>
        <v>0</v>
      </c>
      <c r="O48">
        <f t="shared" si="24"/>
        <v>0</v>
      </c>
      <c r="P48">
        <f t="shared" si="24"/>
        <v>0</v>
      </c>
      <c r="Q48">
        <f t="shared" si="24"/>
        <v>0</v>
      </c>
      <c r="R48">
        <f t="shared" si="24"/>
        <v>0</v>
      </c>
      <c r="S48">
        <f t="shared" si="24"/>
        <v>0</v>
      </c>
      <c r="T48">
        <f t="shared" si="24"/>
        <v>0</v>
      </c>
      <c r="U48">
        <f t="shared" si="24"/>
        <v>0</v>
      </c>
      <c r="V48">
        <f t="shared" si="24"/>
        <v>0</v>
      </c>
      <c r="W48">
        <f t="shared" si="24"/>
        <v>0</v>
      </c>
      <c r="X48">
        <f t="shared" si="24"/>
        <v>0</v>
      </c>
      <c r="Y48">
        <f t="shared" si="24"/>
        <v>0</v>
      </c>
      <c r="Z48">
        <f t="shared" si="24"/>
        <v>0</v>
      </c>
      <c r="AA48">
        <f t="shared" si="24"/>
        <v>0</v>
      </c>
      <c r="AB48">
        <f t="shared" si="24"/>
        <v>1</v>
      </c>
      <c r="AC48">
        <f t="shared" si="24"/>
        <v>2</v>
      </c>
      <c r="AD48">
        <f t="shared" si="24"/>
        <v>2</v>
      </c>
      <c r="AE48">
        <f t="shared" si="24"/>
        <v>2</v>
      </c>
      <c r="AF48">
        <f t="shared" si="24"/>
        <v>2</v>
      </c>
      <c r="AG48">
        <f t="shared" si="24"/>
        <v>2</v>
      </c>
      <c r="AH48">
        <f t="shared" si="24"/>
        <v>2</v>
      </c>
      <c r="AI48">
        <f t="shared" si="24"/>
        <v>2</v>
      </c>
      <c r="AJ48">
        <f t="shared" si="24"/>
        <v>2</v>
      </c>
      <c r="AK48">
        <f t="shared" si="24"/>
        <v>2</v>
      </c>
      <c r="AL48">
        <f t="shared" si="24"/>
        <v>2</v>
      </c>
      <c r="AM48">
        <f t="shared" si="24"/>
        <v>2</v>
      </c>
      <c r="AN48">
        <f t="shared" si="24"/>
        <v>2</v>
      </c>
      <c r="AO48">
        <f t="shared" si="24"/>
        <v>2</v>
      </c>
      <c r="AP48">
        <f t="shared" si="24"/>
        <v>2</v>
      </c>
      <c r="AQ48">
        <f t="shared" si="24"/>
        <v>2</v>
      </c>
      <c r="AR48">
        <f t="shared" si="24"/>
        <v>2</v>
      </c>
      <c r="AS48">
        <f t="shared" si="24"/>
        <v>2</v>
      </c>
    </row>
    <row r="49" spans="1:45" x14ac:dyDescent="0.35">
      <c r="A49" t="s">
        <v>33</v>
      </c>
      <c r="B49">
        <f>COUNTIF(B2:B18,"CU")</f>
        <v>0</v>
      </c>
      <c r="C49">
        <f t="shared" ref="C49:AS49" si="25">COUNTIF(C2:C18,"CU")</f>
        <v>0</v>
      </c>
      <c r="D49">
        <f t="shared" si="25"/>
        <v>0</v>
      </c>
      <c r="E49">
        <f t="shared" si="25"/>
        <v>0</v>
      </c>
      <c r="F49">
        <f t="shared" si="25"/>
        <v>0</v>
      </c>
      <c r="G49">
        <f t="shared" si="25"/>
        <v>0</v>
      </c>
      <c r="H49">
        <f t="shared" si="25"/>
        <v>0</v>
      </c>
      <c r="I49">
        <f t="shared" si="25"/>
        <v>0</v>
      </c>
      <c r="J49">
        <f t="shared" si="25"/>
        <v>0</v>
      </c>
      <c r="K49">
        <f t="shared" si="25"/>
        <v>0</v>
      </c>
      <c r="L49">
        <f t="shared" si="25"/>
        <v>0</v>
      </c>
      <c r="M49">
        <f t="shared" si="25"/>
        <v>0</v>
      </c>
      <c r="N49">
        <f t="shared" si="25"/>
        <v>0</v>
      </c>
      <c r="O49">
        <f t="shared" si="25"/>
        <v>0</v>
      </c>
      <c r="P49">
        <f t="shared" si="25"/>
        <v>0</v>
      </c>
      <c r="Q49">
        <f t="shared" si="25"/>
        <v>0</v>
      </c>
      <c r="R49">
        <f t="shared" si="25"/>
        <v>0</v>
      </c>
      <c r="S49">
        <f t="shared" si="25"/>
        <v>0</v>
      </c>
      <c r="T49">
        <f t="shared" si="25"/>
        <v>0</v>
      </c>
      <c r="U49">
        <f t="shared" si="25"/>
        <v>0</v>
      </c>
      <c r="V49">
        <f t="shared" si="25"/>
        <v>0</v>
      </c>
      <c r="W49">
        <f t="shared" si="25"/>
        <v>0</v>
      </c>
      <c r="X49">
        <f t="shared" si="25"/>
        <v>0</v>
      </c>
      <c r="Y49">
        <f t="shared" si="25"/>
        <v>0</v>
      </c>
      <c r="Z49">
        <f t="shared" si="25"/>
        <v>0</v>
      </c>
      <c r="AA49">
        <f t="shared" si="25"/>
        <v>0</v>
      </c>
      <c r="AB49">
        <f t="shared" si="25"/>
        <v>0</v>
      </c>
      <c r="AC49">
        <f t="shared" si="25"/>
        <v>0</v>
      </c>
      <c r="AD49">
        <f t="shared" si="25"/>
        <v>0</v>
      </c>
      <c r="AE49">
        <f t="shared" si="25"/>
        <v>0</v>
      </c>
      <c r="AF49">
        <f t="shared" si="25"/>
        <v>0</v>
      </c>
      <c r="AG49">
        <f t="shared" si="25"/>
        <v>0</v>
      </c>
      <c r="AH49">
        <f t="shared" si="25"/>
        <v>0</v>
      </c>
      <c r="AI49">
        <f t="shared" si="25"/>
        <v>0</v>
      </c>
      <c r="AJ49">
        <f t="shared" si="25"/>
        <v>0</v>
      </c>
      <c r="AK49">
        <f t="shared" si="25"/>
        <v>0</v>
      </c>
      <c r="AL49">
        <f t="shared" si="25"/>
        <v>0</v>
      </c>
      <c r="AM49">
        <f t="shared" si="25"/>
        <v>0</v>
      </c>
      <c r="AN49">
        <f t="shared" si="25"/>
        <v>0</v>
      </c>
      <c r="AO49">
        <f t="shared" si="25"/>
        <v>0</v>
      </c>
      <c r="AP49">
        <f t="shared" si="25"/>
        <v>0</v>
      </c>
      <c r="AQ49">
        <f t="shared" si="25"/>
        <v>0</v>
      </c>
      <c r="AR49">
        <f t="shared" si="25"/>
        <v>0</v>
      </c>
      <c r="AS49">
        <f t="shared" si="25"/>
        <v>0</v>
      </c>
    </row>
    <row r="50" spans="1:45" x14ac:dyDescent="0.35">
      <c r="A50" t="s">
        <v>34</v>
      </c>
      <c r="B50">
        <f>COUNTIF(B2:B18,"FERT")</f>
        <v>0</v>
      </c>
      <c r="C50">
        <f t="shared" ref="C50:AS50" si="26">COUNTIF(C2:C18,"FERT")</f>
        <v>0</v>
      </c>
      <c r="D50">
        <f t="shared" si="26"/>
        <v>0</v>
      </c>
      <c r="E50">
        <f t="shared" si="26"/>
        <v>0</v>
      </c>
      <c r="F50">
        <f t="shared" si="26"/>
        <v>0</v>
      </c>
      <c r="G50">
        <f t="shared" si="26"/>
        <v>0</v>
      </c>
      <c r="H50">
        <f t="shared" si="26"/>
        <v>0</v>
      </c>
      <c r="I50">
        <f t="shared" si="26"/>
        <v>0</v>
      </c>
      <c r="J50">
        <f t="shared" si="26"/>
        <v>0</v>
      </c>
      <c r="K50">
        <f t="shared" si="26"/>
        <v>0</v>
      </c>
      <c r="L50">
        <f t="shared" si="26"/>
        <v>0</v>
      </c>
      <c r="M50">
        <f t="shared" si="26"/>
        <v>0</v>
      </c>
      <c r="N50">
        <f t="shared" si="26"/>
        <v>0</v>
      </c>
      <c r="O50">
        <f t="shared" si="26"/>
        <v>0</v>
      </c>
      <c r="P50">
        <f t="shared" si="26"/>
        <v>0</v>
      </c>
      <c r="Q50">
        <f t="shared" si="26"/>
        <v>0</v>
      </c>
      <c r="R50">
        <f t="shared" si="26"/>
        <v>0</v>
      </c>
      <c r="S50">
        <f t="shared" si="26"/>
        <v>0</v>
      </c>
      <c r="T50">
        <f t="shared" si="26"/>
        <v>0</v>
      </c>
      <c r="U50">
        <f t="shared" si="26"/>
        <v>0</v>
      </c>
      <c r="V50">
        <f t="shared" si="26"/>
        <v>0</v>
      </c>
      <c r="W50">
        <f t="shared" si="26"/>
        <v>0</v>
      </c>
      <c r="X50">
        <f t="shared" si="26"/>
        <v>0</v>
      </c>
      <c r="Y50">
        <f t="shared" si="26"/>
        <v>0</v>
      </c>
      <c r="Z50">
        <f t="shared" si="26"/>
        <v>0</v>
      </c>
      <c r="AA50">
        <f t="shared" si="26"/>
        <v>0</v>
      </c>
      <c r="AB50">
        <f t="shared" si="26"/>
        <v>0</v>
      </c>
      <c r="AC50">
        <f t="shared" si="26"/>
        <v>0</v>
      </c>
      <c r="AD50">
        <f t="shared" si="26"/>
        <v>0</v>
      </c>
      <c r="AE50">
        <f t="shared" si="26"/>
        <v>0</v>
      </c>
      <c r="AF50">
        <f t="shared" si="26"/>
        <v>0</v>
      </c>
      <c r="AG50">
        <f t="shared" si="26"/>
        <v>0</v>
      </c>
      <c r="AH50">
        <f t="shared" si="26"/>
        <v>0</v>
      </c>
      <c r="AI50">
        <f t="shared" si="26"/>
        <v>0</v>
      </c>
      <c r="AJ50">
        <f t="shared" si="26"/>
        <v>0</v>
      </c>
      <c r="AK50">
        <f t="shared" si="26"/>
        <v>0</v>
      </c>
      <c r="AL50">
        <f t="shared" si="26"/>
        <v>0</v>
      </c>
      <c r="AM50">
        <f t="shared" si="26"/>
        <v>0</v>
      </c>
      <c r="AN50">
        <f t="shared" si="26"/>
        <v>0</v>
      </c>
      <c r="AO50">
        <f t="shared" si="26"/>
        <v>0</v>
      </c>
      <c r="AP50">
        <f t="shared" si="26"/>
        <v>0</v>
      </c>
      <c r="AQ50">
        <f t="shared" si="26"/>
        <v>0</v>
      </c>
      <c r="AR50">
        <f t="shared" si="26"/>
        <v>0</v>
      </c>
      <c r="AS50">
        <f t="shared" si="26"/>
        <v>0</v>
      </c>
    </row>
    <row r="51" spans="1:45" x14ac:dyDescent="0.35">
      <c r="A51" t="s">
        <v>35</v>
      </c>
      <c r="B51">
        <f>COUNTIF(B2:B18,"FCERT")</f>
        <v>0</v>
      </c>
      <c r="C51">
        <f t="shared" ref="C51:AS51" si="27">COUNTIF(C2:C18,"FCERT")</f>
        <v>0</v>
      </c>
      <c r="D51">
        <f t="shared" si="27"/>
        <v>0</v>
      </c>
      <c r="E51">
        <f t="shared" si="27"/>
        <v>0</v>
      </c>
      <c r="F51">
        <f t="shared" si="27"/>
        <v>0</v>
      </c>
      <c r="G51">
        <f t="shared" si="27"/>
        <v>0</v>
      </c>
      <c r="H51">
        <f t="shared" si="27"/>
        <v>0</v>
      </c>
      <c r="I51">
        <f t="shared" si="27"/>
        <v>0</v>
      </c>
      <c r="J51">
        <f t="shared" si="27"/>
        <v>0</v>
      </c>
      <c r="K51">
        <f t="shared" si="27"/>
        <v>0</v>
      </c>
      <c r="L51">
        <f t="shared" si="27"/>
        <v>0</v>
      </c>
      <c r="M51">
        <f t="shared" si="27"/>
        <v>0</v>
      </c>
      <c r="N51">
        <f t="shared" si="27"/>
        <v>0</v>
      </c>
      <c r="O51">
        <f t="shared" si="27"/>
        <v>0</v>
      </c>
      <c r="P51">
        <f t="shared" si="27"/>
        <v>0</v>
      </c>
      <c r="Q51">
        <f t="shared" si="27"/>
        <v>0</v>
      </c>
      <c r="R51">
        <f t="shared" si="27"/>
        <v>0</v>
      </c>
      <c r="S51">
        <f t="shared" si="27"/>
        <v>0</v>
      </c>
      <c r="T51">
        <f t="shared" si="27"/>
        <v>0</v>
      </c>
      <c r="U51">
        <f t="shared" si="27"/>
        <v>0</v>
      </c>
      <c r="V51">
        <f t="shared" si="27"/>
        <v>0</v>
      </c>
      <c r="W51">
        <f t="shared" si="27"/>
        <v>0</v>
      </c>
      <c r="X51">
        <f t="shared" si="27"/>
        <v>0</v>
      </c>
      <c r="Y51">
        <f t="shared" si="27"/>
        <v>0</v>
      </c>
      <c r="Z51">
        <f t="shared" si="27"/>
        <v>0</v>
      </c>
      <c r="AA51">
        <f t="shared" si="27"/>
        <v>0</v>
      </c>
      <c r="AB51">
        <f t="shared" si="27"/>
        <v>0</v>
      </c>
      <c r="AC51">
        <f t="shared" si="27"/>
        <v>0</v>
      </c>
      <c r="AD51">
        <f t="shared" si="27"/>
        <v>0</v>
      </c>
      <c r="AE51">
        <f t="shared" si="27"/>
        <v>0</v>
      </c>
      <c r="AF51">
        <f t="shared" si="27"/>
        <v>0</v>
      </c>
      <c r="AG51">
        <f t="shared" si="27"/>
        <v>0</v>
      </c>
      <c r="AH51">
        <f t="shared" si="27"/>
        <v>0</v>
      </c>
      <c r="AI51">
        <f t="shared" si="27"/>
        <v>0</v>
      </c>
      <c r="AJ51">
        <f t="shared" si="27"/>
        <v>0</v>
      </c>
      <c r="AK51">
        <f t="shared" si="27"/>
        <v>0</v>
      </c>
      <c r="AL51">
        <f t="shared" si="27"/>
        <v>0</v>
      </c>
      <c r="AM51">
        <f t="shared" si="27"/>
        <v>0</v>
      </c>
      <c r="AN51">
        <f t="shared" si="27"/>
        <v>0</v>
      </c>
      <c r="AO51">
        <f t="shared" si="27"/>
        <v>0</v>
      </c>
      <c r="AP51">
        <f t="shared" si="27"/>
        <v>0</v>
      </c>
      <c r="AQ51">
        <f t="shared" si="27"/>
        <v>0</v>
      </c>
      <c r="AR51">
        <f t="shared" si="27"/>
        <v>0</v>
      </c>
      <c r="AS51">
        <f t="shared" si="27"/>
        <v>0</v>
      </c>
    </row>
    <row r="52" spans="1:45" x14ac:dyDescent="0.35">
      <c r="A52" t="s">
        <v>36</v>
      </c>
      <c r="B52">
        <f>COUNTIF(B2:B18,"FMT")</f>
        <v>0</v>
      </c>
      <c r="C52">
        <f t="shared" ref="C52:AS52" si="28">COUNTIF(C2:C18,"FMT")</f>
        <v>0</v>
      </c>
      <c r="D52">
        <f t="shared" si="28"/>
        <v>0</v>
      </c>
      <c r="E52">
        <f t="shared" si="28"/>
        <v>0</v>
      </c>
      <c r="F52">
        <f t="shared" si="28"/>
        <v>0</v>
      </c>
      <c r="G52">
        <f t="shared" si="28"/>
        <v>0</v>
      </c>
      <c r="H52">
        <f t="shared" si="28"/>
        <v>0</v>
      </c>
      <c r="I52">
        <f t="shared" si="28"/>
        <v>0</v>
      </c>
      <c r="J52">
        <f t="shared" si="28"/>
        <v>0</v>
      </c>
      <c r="K52">
        <f t="shared" si="28"/>
        <v>0</v>
      </c>
      <c r="L52">
        <f t="shared" si="28"/>
        <v>0</v>
      </c>
      <c r="M52">
        <f t="shared" si="28"/>
        <v>0</v>
      </c>
      <c r="N52">
        <f t="shared" si="28"/>
        <v>0</v>
      </c>
      <c r="O52">
        <f t="shared" si="28"/>
        <v>0</v>
      </c>
      <c r="P52">
        <f t="shared" si="28"/>
        <v>0</v>
      </c>
      <c r="Q52">
        <f t="shared" si="28"/>
        <v>0</v>
      </c>
      <c r="R52">
        <f t="shared" si="28"/>
        <v>0</v>
      </c>
      <c r="S52">
        <f t="shared" si="28"/>
        <v>0</v>
      </c>
      <c r="T52">
        <f t="shared" si="28"/>
        <v>0</v>
      </c>
      <c r="U52">
        <f t="shared" si="28"/>
        <v>0</v>
      </c>
      <c r="V52">
        <f t="shared" si="28"/>
        <v>0</v>
      </c>
      <c r="W52">
        <f t="shared" si="28"/>
        <v>0</v>
      </c>
      <c r="X52">
        <f t="shared" si="28"/>
        <v>0</v>
      </c>
      <c r="Y52">
        <f t="shared" si="28"/>
        <v>0</v>
      </c>
      <c r="Z52">
        <f t="shared" si="28"/>
        <v>0</v>
      </c>
      <c r="AA52">
        <f t="shared" si="28"/>
        <v>0</v>
      </c>
      <c r="AB52">
        <f t="shared" si="28"/>
        <v>0</v>
      </c>
      <c r="AC52">
        <f t="shared" si="28"/>
        <v>0</v>
      </c>
      <c r="AD52">
        <f t="shared" si="28"/>
        <v>0</v>
      </c>
      <c r="AE52">
        <f t="shared" si="28"/>
        <v>0</v>
      </c>
      <c r="AF52">
        <f t="shared" si="28"/>
        <v>0</v>
      </c>
      <c r="AG52">
        <f t="shared" si="28"/>
        <v>0</v>
      </c>
      <c r="AH52">
        <f t="shared" si="28"/>
        <v>0</v>
      </c>
      <c r="AI52">
        <f t="shared" si="28"/>
        <v>0</v>
      </c>
      <c r="AJ52">
        <f t="shared" si="28"/>
        <v>0</v>
      </c>
      <c r="AK52">
        <f t="shared" si="28"/>
        <v>0</v>
      </c>
      <c r="AL52">
        <f t="shared" si="28"/>
        <v>0</v>
      </c>
      <c r="AM52">
        <f t="shared" si="28"/>
        <v>0</v>
      </c>
      <c r="AN52">
        <f t="shared" si="28"/>
        <v>0</v>
      </c>
      <c r="AO52">
        <f t="shared" si="28"/>
        <v>0</v>
      </c>
      <c r="AP52">
        <f t="shared" si="28"/>
        <v>0</v>
      </c>
      <c r="AQ52">
        <f t="shared" si="28"/>
        <v>0</v>
      </c>
      <c r="AR52">
        <f t="shared" si="28"/>
        <v>0</v>
      </c>
      <c r="AS52">
        <f t="shared" si="28"/>
        <v>0</v>
      </c>
    </row>
    <row r="53" spans="1:45" x14ac:dyDescent="0.35">
      <c r="A53" t="s">
        <v>37</v>
      </c>
      <c r="B53">
        <f>COUNTIF(B2:B18,"FCMT")</f>
        <v>0</v>
      </c>
      <c r="C53">
        <f t="shared" ref="C53:AS53" si="29">COUNTIF(C2:C18,"FCMT")</f>
        <v>0</v>
      </c>
      <c r="D53">
        <f t="shared" si="29"/>
        <v>0</v>
      </c>
      <c r="E53">
        <f t="shared" si="29"/>
        <v>0</v>
      </c>
      <c r="F53">
        <f t="shared" si="29"/>
        <v>0</v>
      </c>
      <c r="G53">
        <f t="shared" si="29"/>
        <v>0</v>
      </c>
      <c r="H53">
        <f t="shared" si="29"/>
        <v>0</v>
      </c>
      <c r="I53">
        <f t="shared" si="29"/>
        <v>0</v>
      </c>
      <c r="J53">
        <f t="shared" si="29"/>
        <v>0</v>
      </c>
      <c r="K53">
        <f t="shared" si="29"/>
        <v>0</v>
      </c>
      <c r="L53">
        <f t="shared" si="29"/>
        <v>0</v>
      </c>
      <c r="M53">
        <f t="shared" si="29"/>
        <v>0</v>
      </c>
      <c r="N53">
        <f t="shared" si="29"/>
        <v>0</v>
      </c>
      <c r="O53">
        <f t="shared" si="29"/>
        <v>0</v>
      </c>
      <c r="P53">
        <f t="shared" si="29"/>
        <v>0</v>
      </c>
      <c r="Q53">
        <f t="shared" si="29"/>
        <v>0</v>
      </c>
      <c r="R53">
        <f t="shared" si="29"/>
        <v>0</v>
      </c>
      <c r="S53">
        <f t="shared" si="29"/>
        <v>0</v>
      </c>
      <c r="T53">
        <f t="shared" si="29"/>
        <v>0</v>
      </c>
      <c r="U53">
        <f t="shared" si="29"/>
        <v>0</v>
      </c>
      <c r="V53">
        <f t="shared" si="29"/>
        <v>0</v>
      </c>
      <c r="W53">
        <f t="shared" si="29"/>
        <v>0</v>
      </c>
      <c r="X53">
        <f t="shared" si="29"/>
        <v>0</v>
      </c>
      <c r="Y53">
        <f t="shared" si="29"/>
        <v>0</v>
      </c>
      <c r="Z53">
        <f t="shared" si="29"/>
        <v>0</v>
      </c>
      <c r="AA53">
        <f t="shared" si="29"/>
        <v>0</v>
      </c>
      <c r="AB53">
        <f t="shared" si="29"/>
        <v>0</v>
      </c>
      <c r="AC53">
        <f t="shared" si="29"/>
        <v>0</v>
      </c>
      <c r="AD53">
        <f t="shared" si="29"/>
        <v>0</v>
      </c>
      <c r="AE53">
        <f t="shared" si="29"/>
        <v>0</v>
      </c>
      <c r="AF53">
        <f t="shared" si="29"/>
        <v>0</v>
      </c>
      <c r="AG53">
        <f t="shared" si="29"/>
        <v>0</v>
      </c>
      <c r="AH53">
        <f t="shared" si="29"/>
        <v>0</v>
      </c>
      <c r="AI53">
        <f t="shared" si="29"/>
        <v>0</v>
      </c>
      <c r="AJ53">
        <f t="shared" si="29"/>
        <v>0</v>
      </c>
      <c r="AK53">
        <f t="shared" si="29"/>
        <v>0</v>
      </c>
      <c r="AL53">
        <f t="shared" si="29"/>
        <v>0</v>
      </c>
      <c r="AM53">
        <f t="shared" si="29"/>
        <v>0</v>
      </c>
      <c r="AN53">
        <f t="shared" si="29"/>
        <v>0</v>
      </c>
      <c r="AO53">
        <f t="shared" si="29"/>
        <v>0</v>
      </c>
      <c r="AP53">
        <f t="shared" si="29"/>
        <v>0</v>
      </c>
      <c r="AQ53">
        <f t="shared" si="29"/>
        <v>0</v>
      </c>
      <c r="AR53">
        <f t="shared" si="29"/>
        <v>0</v>
      </c>
      <c r="AS53">
        <f t="shared" si="29"/>
        <v>0</v>
      </c>
    </row>
    <row r="54" spans="1:45" x14ac:dyDescent="0.35">
      <c r="A54" t="s">
        <v>38</v>
      </c>
      <c r="B54">
        <f>COUNTIF(B2:B18,"FIT")</f>
        <v>0</v>
      </c>
      <c r="C54">
        <f t="shared" ref="C54:AS54" si="30">COUNTIF(C2:C18,"FIT")</f>
        <v>0</v>
      </c>
      <c r="D54">
        <f t="shared" si="30"/>
        <v>0</v>
      </c>
      <c r="E54">
        <f t="shared" si="30"/>
        <v>0</v>
      </c>
      <c r="F54">
        <f t="shared" si="30"/>
        <v>0</v>
      </c>
      <c r="G54">
        <f t="shared" si="30"/>
        <v>0</v>
      </c>
      <c r="H54">
        <f t="shared" si="30"/>
        <v>0</v>
      </c>
      <c r="I54">
        <f t="shared" si="30"/>
        <v>0</v>
      </c>
      <c r="J54">
        <f t="shared" si="30"/>
        <v>0</v>
      </c>
      <c r="K54">
        <f t="shared" si="30"/>
        <v>0</v>
      </c>
      <c r="L54">
        <f t="shared" si="30"/>
        <v>0</v>
      </c>
      <c r="M54">
        <f t="shared" si="30"/>
        <v>0</v>
      </c>
      <c r="N54">
        <f t="shared" si="30"/>
        <v>0</v>
      </c>
      <c r="O54">
        <f t="shared" si="30"/>
        <v>0</v>
      </c>
      <c r="P54">
        <f t="shared" si="30"/>
        <v>0</v>
      </c>
      <c r="Q54">
        <f t="shared" si="30"/>
        <v>0</v>
      </c>
      <c r="R54">
        <f t="shared" si="30"/>
        <v>0</v>
      </c>
      <c r="S54">
        <f t="shared" si="30"/>
        <v>0</v>
      </c>
      <c r="T54">
        <f t="shared" si="30"/>
        <v>0</v>
      </c>
      <c r="U54">
        <f t="shared" si="30"/>
        <v>0</v>
      </c>
      <c r="V54">
        <f t="shared" si="30"/>
        <v>0</v>
      </c>
      <c r="W54">
        <f t="shared" si="30"/>
        <v>0</v>
      </c>
      <c r="X54">
        <f t="shared" si="30"/>
        <v>0</v>
      </c>
      <c r="Y54">
        <f t="shared" si="30"/>
        <v>0</v>
      </c>
      <c r="Z54">
        <f t="shared" si="30"/>
        <v>0</v>
      </c>
      <c r="AA54">
        <f t="shared" si="30"/>
        <v>0</v>
      </c>
      <c r="AB54">
        <f t="shared" si="30"/>
        <v>0</v>
      </c>
      <c r="AC54">
        <f t="shared" si="30"/>
        <v>0</v>
      </c>
      <c r="AD54">
        <f t="shared" si="30"/>
        <v>0</v>
      </c>
      <c r="AE54">
        <f t="shared" si="30"/>
        <v>0</v>
      </c>
      <c r="AF54">
        <f t="shared" si="30"/>
        <v>0</v>
      </c>
      <c r="AG54">
        <f t="shared" si="30"/>
        <v>0</v>
      </c>
      <c r="AH54">
        <f t="shared" si="30"/>
        <v>0</v>
      </c>
      <c r="AI54">
        <f t="shared" si="30"/>
        <v>0</v>
      </c>
      <c r="AJ54">
        <f t="shared" si="30"/>
        <v>0</v>
      </c>
      <c r="AK54">
        <f t="shared" si="30"/>
        <v>0</v>
      </c>
      <c r="AL54">
        <f t="shared" si="30"/>
        <v>0</v>
      </c>
      <c r="AM54">
        <f t="shared" si="30"/>
        <v>0</v>
      </c>
      <c r="AN54">
        <f t="shared" si="30"/>
        <v>0</v>
      </c>
      <c r="AO54">
        <f t="shared" si="30"/>
        <v>0</v>
      </c>
      <c r="AP54">
        <f t="shared" si="30"/>
        <v>0</v>
      </c>
      <c r="AQ54">
        <f t="shared" si="30"/>
        <v>0</v>
      </c>
      <c r="AR54">
        <f t="shared" si="30"/>
        <v>0</v>
      </c>
      <c r="AS54">
        <f t="shared" si="30"/>
        <v>0</v>
      </c>
    </row>
    <row r="55" spans="1:45" x14ac:dyDescent="0.35">
      <c r="A55" t="s">
        <v>39</v>
      </c>
      <c r="B55">
        <f>COUNTIF(B2:B18,"FCIT")</f>
        <v>0</v>
      </c>
      <c r="C55">
        <f t="shared" ref="C55:AS55" si="31">COUNTIF(C2:C18,"FCIT")</f>
        <v>0</v>
      </c>
      <c r="D55">
        <f t="shared" si="31"/>
        <v>0</v>
      </c>
      <c r="E55">
        <f t="shared" si="31"/>
        <v>0</v>
      </c>
      <c r="F55">
        <f t="shared" si="31"/>
        <v>0</v>
      </c>
      <c r="G55">
        <f t="shared" si="31"/>
        <v>0</v>
      </c>
      <c r="H55">
        <f t="shared" si="31"/>
        <v>0</v>
      </c>
      <c r="I55">
        <f t="shared" si="31"/>
        <v>0</v>
      </c>
      <c r="J55">
        <f t="shared" si="31"/>
        <v>0</v>
      </c>
      <c r="K55">
        <f t="shared" si="31"/>
        <v>0</v>
      </c>
      <c r="L55">
        <f t="shared" si="31"/>
        <v>0</v>
      </c>
      <c r="M55">
        <f t="shared" si="31"/>
        <v>0</v>
      </c>
      <c r="N55">
        <f t="shared" si="31"/>
        <v>0</v>
      </c>
      <c r="O55">
        <f t="shared" si="31"/>
        <v>0</v>
      </c>
      <c r="P55">
        <f t="shared" si="31"/>
        <v>0</v>
      </c>
      <c r="Q55">
        <f t="shared" si="31"/>
        <v>0</v>
      </c>
      <c r="R55">
        <f t="shared" si="31"/>
        <v>0</v>
      </c>
      <c r="S55">
        <f t="shared" si="31"/>
        <v>0</v>
      </c>
      <c r="T55">
        <f t="shared" si="31"/>
        <v>0</v>
      </c>
      <c r="U55">
        <f t="shared" si="31"/>
        <v>0</v>
      </c>
      <c r="V55">
        <f t="shared" si="31"/>
        <v>0</v>
      </c>
      <c r="W55">
        <f t="shared" si="31"/>
        <v>0</v>
      </c>
      <c r="X55">
        <f t="shared" si="31"/>
        <v>0</v>
      </c>
      <c r="Y55">
        <f t="shared" si="31"/>
        <v>0</v>
      </c>
      <c r="Z55">
        <f t="shared" si="31"/>
        <v>0</v>
      </c>
      <c r="AA55">
        <f t="shared" si="31"/>
        <v>0</v>
      </c>
      <c r="AB55">
        <f t="shared" si="31"/>
        <v>0</v>
      </c>
      <c r="AC55">
        <f t="shared" si="31"/>
        <v>0</v>
      </c>
      <c r="AD55">
        <f t="shared" si="31"/>
        <v>0</v>
      </c>
      <c r="AE55">
        <f t="shared" si="31"/>
        <v>0</v>
      </c>
      <c r="AF55">
        <f t="shared" si="31"/>
        <v>0</v>
      </c>
      <c r="AG55">
        <f t="shared" si="31"/>
        <v>0</v>
      </c>
      <c r="AH55">
        <f t="shared" si="31"/>
        <v>0</v>
      </c>
      <c r="AI55">
        <f t="shared" si="31"/>
        <v>0</v>
      </c>
      <c r="AJ55">
        <f t="shared" si="31"/>
        <v>0</v>
      </c>
      <c r="AK55">
        <f t="shared" si="31"/>
        <v>0</v>
      </c>
      <c r="AL55">
        <f t="shared" si="31"/>
        <v>0</v>
      </c>
      <c r="AM55">
        <f t="shared" si="31"/>
        <v>0</v>
      </c>
      <c r="AN55">
        <f t="shared" si="31"/>
        <v>0</v>
      </c>
      <c r="AO55">
        <f t="shared" si="31"/>
        <v>0</v>
      </c>
      <c r="AP55">
        <f t="shared" si="31"/>
        <v>0</v>
      </c>
      <c r="AQ55">
        <f t="shared" si="31"/>
        <v>0</v>
      </c>
      <c r="AR55">
        <f t="shared" si="31"/>
        <v>0</v>
      </c>
      <c r="AS55">
        <f t="shared" si="31"/>
        <v>0</v>
      </c>
    </row>
    <row r="56" spans="1:45" x14ac:dyDescent="0.35">
      <c r="A56" t="s">
        <v>40</v>
      </c>
      <c r="B56">
        <f>COUNTIF(B2:B18,"WSD")</f>
        <v>0</v>
      </c>
      <c r="C56">
        <f t="shared" ref="C56:AS56" si="32">COUNTIF(C2:C18,"WSD")</f>
        <v>0</v>
      </c>
      <c r="D56">
        <f t="shared" si="32"/>
        <v>0</v>
      </c>
      <c r="E56">
        <f t="shared" si="32"/>
        <v>0</v>
      </c>
      <c r="F56">
        <f t="shared" si="32"/>
        <v>0</v>
      </c>
      <c r="G56">
        <f t="shared" si="32"/>
        <v>0</v>
      </c>
      <c r="H56">
        <f t="shared" si="32"/>
        <v>0</v>
      </c>
      <c r="I56">
        <f t="shared" si="32"/>
        <v>0</v>
      </c>
      <c r="J56">
        <f t="shared" si="32"/>
        <v>0</v>
      </c>
      <c r="K56">
        <f t="shared" si="32"/>
        <v>0</v>
      </c>
      <c r="L56">
        <f t="shared" si="32"/>
        <v>0</v>
      </c>
      <c r="M56">
        <f t="shared" si="32"/>
        <v>0</v>
      </c>
      <c r="N56">
        <f t="shared" si="32"/>
        <v>0</v>
      </c>
      <c r="O56">
        <f t="shared" si="32"/>
        <v>0</v>
      </c>
      <c r="P56">
        <f t="shared" si="32"/>
        <v>0</v>
      </c>
      <c r="Q56">
        <f t="shared" si="32"/>
        <v>0</v>
      </c>
      <c r="R56">
        <f t="shared" si="32"/>
        <v>0</v>
      </c>
      <c r="S56">
        <f t="shared" si="32"/>
        <v>0</v>
      </c>
      <c r="T56">
        <f t="shared" si="32"/>
        <v>0</v>
      </c>
      <c r="U56">
        <f t="shared" si="32"/>
        <v>0</v>
      </c>
      <c r="V56">
        <f t="shared" si="32"/>
        <v>0</v>
      </c>
      <c r="W56">
        <f t="shared" si="32"/>
        <v>0</v>
      </c>
      <c r="X56">
        <f t="shared" si="32"/>
        <v>0</v>
      </c>
      <c r="Y56">
        <f t="shared" si="32"/>
        <v>0</v>
      </c>
      <c r="Z56">
        <f t="shared" si="32"/>
        <v>0</v>
      </c>
      <c r="AA56">
        <f t="shared" si="32"/>
        <v>0</v>
      </c>
      <c r="AB56">
        <f t="shared" si="32"/>
        <v>0</v>
      </c>
      <c r="AC56">
        <f t="shared" si="32"/>
        <v>0</v>
      </c>
      <c r="AD56">
        <f t="shared" si="32"/>
        <v>0</v>
      </c>
      <c r="AE56">
        <f t="shared" si="32"/>
        <v>0</v>
      </c>
      <c r="AF56">
        <f t="shared" si="32"/>
        <v>0</v>
      </c>
      <c r="AG56">
        <f t="shared" si="32"/>
        <v>0</v>
      </c>
      <c r="AH56">
        <f t="shared" si="32"/>
        <v>0</v>
      </c>
      <c r="AI56">
        <f t="shared" si="32"/>
        <v>0</v>
      </c>
      <c r="AJ56">
        <f t="shared" si="32"/>
        <v>0</v>
      </c>
      <c r="AK56">
        <f t="shared" si="32"/>
        <v>0</v>
      </c>
      <c r="AL56">
        <f t="shared" si="32"/>
        <v>0</v>
      </c>
      <c r="AM56">
        <f t="shared" si="32"/>
        <v>0</v>
      </c>
      <c r="AN56">
        <f t="shared" si="32"/>
        <v>0</v>
      </c>
      <c r="AO56">
        <f t="shared" si="32"/>
        <v>0</v>
      </c>
      <c r="AP56">
        <f t="shared" si="32"/>
        <v>0</v>
      </c>
      <c r="AQ56">
        <f t="shared" si="32"/>
        <v>0</v>
      </c>
      <c r="AR56">
        <f t="shared" si="32"/>
        <v>0</v>
      </c>
      <c r="AS56">
        <f t="shared" si="32"/>
        <v>0</v>
      </c>
    </row>
    <row r="58" spans="1:45" x14ac:dyDescent="0.35">
      <c r="A58" t="s">
        <v>41</v>
      </c>
      <c r="B58">
        <f>SUM(B24:B56)</f>
        <v>17</v>
      </c>
      <c r="C58">
        <f t="shared" ref="C58:AS58" si="33">SUM(C24:C56)</f>
        <v>17</v>
      </c>
      <c r="D58">
        <f t="shared" si="33"/>
        <v>17</v>
      </c>
      <c r="E58">
        <f t="shared" si="33"/>
        <v>17</v>
      </c>
      <c r="F58">
        <f t="shared" si="33"/>
        <v>17</v>
      </c>
      <c r="G58">
        <f t="shared" si="33"/>
        <v>17</v>
      </c>
      <c r="H58">
        <f t="shared" si="33"/>
        <v>17</v>
      </c>
      <c r="I58">
        <f t="shared" si="33"/>
        <v>17</v>
      </c>
      <c r="J58">
        <f t="shared" si="33"/>
        <v>17</v>
      </c>
      <c r="K58">
        <f t="shared" si="33"/>
        <v>17</v>
      </c>
      <c r="L58">
        <f t="shared" si="33"/>
        <v>17</v>
      </c>
      <c r="M58">
        <f t="shared" si="33"/>
        <v>17</v>
      </c>
      <c r="N58">
        <f t="shared" si="33"/>
        <v>17</v>
      </c>
      <c r="O58">
        <f t="shared" si="33"/>
        <v>17</v>
      </c>
      <c r="P58">
        <f t="shared" si="33"/>
        <v>17</v>
      </c>
      <c r="Q58">
        <f t="shared" si="33"/>
        <v>17</v>
      </c>
      <c r="R58">
        <f t="shared" si="33"/>
        <v>17</v>
      </c>
      <c r="S58">
        <f t="shared" si="33"/>
        <v>17</v>
      </c>
      <c r="T58">
        <f t="shared" si="33"/>
        <v>17</v>
      </c>
      <c r="U58">
        <f t="shared" si="33"/>
        <v>17</v>
      </c>
      <c r="V58">
        <f t="shared" si="33"/>
        <v>17</v>
      </c>
      <c r="W58">
        <f t="shared" si="33"/>
        <v>17</v>
      </c>
      <c r="X58">
        <f t="shared" si="33"/>
        <v>17</v>
      </c>
      <c r="Y58">
        <f t="shared" si="33"/>
        <v>17</v>
      </c>
      <c r="Z58">
        <f t="shared" si="33"/>
        <v>17</v>
      </c>
      <c r="AA58">
        <f t="shared" si="33"/>
        <v>17</v>
      </c>
      <c r="AB58">
        <f t="shared" si="33"/>
        <v>17</v>
      </c>
      <c r="AC58">
        <f t="shared" si="33"/>
        <v>17</v>
      </c>
      <c r="AD58">
        <f t="shared" si="33"/>
        <v>17</v>
      </c>
      <c r="AE58">
        <f t="shared" si="33"/>
        <v>17</v>
      </c>
      <c r="AF58">
        <f t="shared" si="33"/>
        <v>17</v>
      </c>
      <c r="AG58">
        <f t="shared" si="33"/>
        <v>17</v>
      </c>
      <c r="AH58">
        <f t="shared" si="33"/>
        <v>17</v>
      </c>
      <c r="AI58">
        <f t="shared" si="33"/>
        <v>17</v>
      </c>
      <c r="AJ58">
        <f t="shared" si="33"/>
        <v>17</v>
      </c>
      <c r="AK58">
        <f t="shared" si="33"/>
        <v>17</v>
      </c>
      <c r="AL58">
        <f t="shared" si="33"/>
        <v>17</v>
      </c>
      <c r="AM58">
        <f t="shared" si="33"/>
        <v>17</v>
      </c>
      <c r="AN58">
        <f t="shared" si="33"/>
        <v>17</v>
      </c>
      <c r="AO58">
        <f t="shared" si="33"/>
        <v>17</v>
      </c>
      <c r="AP58">
        <f t="shared" si="33"/>
        <v>17</v>
      </c>
      <c r="AQ58">
        <f t="shared" si="33"/>
        <v>17</v>
      </c>
      <c r="AR58">
        <f t="shared" si="33"/>
        <v>17</v>
      </c>
      <c r="AS58">
        <f t="shared" si="33"/>
        <v>17</v>
      </c>
    </row>
  </sheetData>
  <sortState xmlns:xlrd2="http://schemas.microsoft.com/office/spreadsheetml/2017/richdata2" ref="A2:AS20">
    <sortCondition ref="A2:A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07C53-9739-4CA8-80C1-8F846BDA1DD1}">
  <dimension ref="A1:AU35"/>
  <sheetViews>
    <sheetView topLeftCell="A6" workbookViewId="0">
      <selection activeCell="AS23" sqref="AS23"/>
    </sheetView>
  </sheetViews>
  <sheetFormatPr defaultRowHeight="14.5" x14ac:dyDescent="0.35"/>
  <sheetData>
    <row r="1" spans="1:45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5" ht="15.5" x14ac:dyDescent="0.35">
      <c r="A2" t="s">
        <v>42</v>
      </c>
      <c r="B2" s="3" t="str">
        <f>IF('full menu'!B2="MDC","MDC",IF(OR('full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menu'!B2="WSD","WSD",IF('full menu'!B2="UASC","nonat",IF('full menu'!B2="X","X","")))))))))))</f>
        <v>MDC</v>
      </c>
      <c r="C2" s="3" t="str">
        <f>IF('full menu'!C2="MDC","MDC",IF(OR('full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menu'!C2="WSD","WSD",IF('full menu'!C2="UASC","nonat",IF('full menu'!C2="X","X","")))))))))))</f>
        <v>MDC</v>
      </c>
      <c r="D2" s="3" t="str">
        <f>IF('full menu'!D2="MDC","MDC",IF(OR('full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menu'!D2="WSD","WSD",IF('full menu'!D2="UASC","nonat",IF('full menu'!D2="X","X","")))))))))))</f>
        <v>MDC</v>
      </c>
      <c r="E2" s="3" t="str">
        <f>IF('full menu'!E2="MDC","MDC",IF(OR('full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menu'!E2="WSD","WSD",IF('full menu'!E2="UASC","nonat",IF('full menu'!E2="X","X","")))))))))))</f>
        <v>MDC</v>
      </c>
      <c r="F2" s="3" t="str">
        <f>IF('full menu'!F2="MDC","MDC",IF(OR('full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menu'!F2="WSD","WSD",IF('full menu'!F2="UASC","nonat",IF('full menu'!F2="X","X","")))))))))))</f>
        <v>MDC</v>
      </c>
      <c r="G2" s="3" t="str">
        <f>IF('full menu'!G2="MDC","MDC",IF(OR('full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menu'!G2="WSD","WSD",IF('full menu'!G2="UASC","nonat",IF('full menu'!G2="X","X","")))))))))))</f>
        <v>MDC</v>
      </c>
      <c r="H2" s="3" t="str">
        <f>IF('full menu'!H2="MDC","MDC",IF(OR('full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menu'!H2="WSD","WSD",IF('full menu'!H2="UASC","nonat",IF('full menu'!H2="X","X","")))))))))))</f>
        <v>MDC</v>
      </c>
      <c r="I2" s="3" t="str">
        <f>IF('full menu'!I2="MDC","MDC",IF(OR('full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menu'!I2="WSD","WSD",IF('full menu'!I2="UASC","nonat",IF('full menu'!I2="X","X","")))))))))))</f>
        <v>MDC</v>
      </c>
      <c r="J2" s="3" t="str">
        <f>IF('full menu'!J2="MDC","MDC",IF(OR('full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menu'!J2="WSD","WSD",IF('full menu'!J2="UASC","nonat",IF('full menu'!J2="X","X","")))))))))))</f>
        <v>MDC</v>
      </c>
      <c r="K2" s="3" t="str">
        <f>IF('full menu'!K2="MDC","MDC",IF(OR('full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menu'!K2="WSD","WSD",IF('full menu'!K2="UASC","nonat",IF('full menu'!K2="X","X","")))))))))))</f>
        <v>MDC</v>
      </c>
      <c r="L2" s="3" t="str">
        <f>IF('full menu'!L2="MDC","MDC",IF(OR('full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menu'!L2="WSD","WSD",IF('full menu'!L2="UASC","nonat",IF('full menu'!L2="X","X","")))))))))))</f>
        <v>MDC</v>
      </c>
      <c r="M2" s="3" t="str">
        <f>IF('full menu'!M2="MDC","MDC",IF(OR('full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menu'!M2="WSD","WSD",IF('full menu'!M2="UASC","nonat",IF('full menu'!M2="X","X","")))))))))))</f>
        <v>MDC</v>
      </c>
      <c r="N2" s="3" t="str">
        <f>IF('full menu'!N2="MDC","MDC",IF(OR('full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menu'!N2="WSD","WSD",IF('full menu'!N2="UASC","nonat",IF('full menu'!N2="X","X","")))))))))))</f>
        <v>MDC</v>
      </c>
      <c r="O2" s="3" t="str">
        <f>IF('full menu'!O2="MDC","MDC",IF(OR('full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menu'!O2="WSD","WSD",IF('full menu'!O2="UASC","nonat",IF('full menu'!O2="X","X","")))))))))))</f>
        <v>MDC</v>
      </c>
      <c r="P2" s="3" t="str">
        <f>IF('full menu'!P2="MDC","MDC",IF(OR('full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menu'!P2="WSD","WSD",IF('full menu'!P2="UASC","nonat",IF('full menu'!P2="X","X","")))))))))))</f>
        <v>MDC</v>
      </c>
      <c r="Q2" s="3" t="str">
        <f>IF('full menu'!Q2="MDC","MDC",IF(OR('full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menu'!Q2="WSD","WSD",IF('full menu'!Q2="UASC","nonat",IF('full menu'!Q2="X","X","")))))))))))</f>
        <v>MDC</v>
      </c>
      <c r="R2" s="3" t="str">
        <f>IF('full menu'!R2="MDC","MDC",IF(OR('full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menu'!R2="WSD","WSD",IF('full menu'!R2="UASC","nonat",IF('full menu'!R2="X","X","")))))))))))</f>
        <v>UD</v>
      </c>
      <c r="S2" s="3" t="str">
        <f>IF('full menu'!S2="MDC","MDC",IF(OR('full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menu'!S2="WSD","WSD",IF('full menu'!S2="UASC","nonat",IF('full menu'!S2="X","X","")))))))))))</f>
        <v>UD</v>
      </c>
      <c r="T2" s="3" t="str">
        <f>IF('full menu'!T2="MDC","MDC",IF(OR('full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menu'!T2="WSD","WSD",IF('full menu'!T2="UASC","nonat",IF('full menu'!T2="X","X","")))))))))))</f>
        <v>UD</v>
      </c>
      <c r="U2" s="3" t="str">
        <f>IF('full menu'!U2="MDC","MDC",IF(OR('full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menu'!U2="WSD","WSD",IF('full menu'!U2="UASC","nonat",IF('full menu'!U2="X","X","")))))))))))</f>
        <v>LSD</v>
      </c>
      <c r="V2" s="3" t="str">
        <f>IF('full menu'!V2="MDC","MDC",IF(OR('full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menu'!V2="WSD","WSD",IF('full menu'!V2="UASC","nonat",IF('full menu'!V2="X","X","")))))))))))</f>
        <v>LSD</v>
      </c>
      <c r="W2" s="3" t="str">
        <f>IF('full menu'!W2="MDC","MDC",IF(OR('full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menu'!W2="WSD","WSD",IF('full menu'!W2="UASC","nonat",IF('full menu'!W2="X","X","")))))))))))</f>
        <v>LSD</v>
      </c>
      <c r="X2" s="3" t="str">
        <f>IF('full menu'!X2="MDC","MDC",IF(OR('full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menu'!X2="WSD","WSD",IF('full menu'!X2="UASC","nonat",IF('full menu'!X2="X","X","")))))))))))</f>
        <v>LSD</v>
      </c>
      <c r="Y2" s="3" t="str">
        <f>IF('full menu'!Y2="MDC","MDC",IF(OR('full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menu'!Y2="WSD","WSD",IF('full menu'!Y2="UASC","nonat",IF('full menu'!Y2="X","X","")))))))))))</f>
        <v>LSD</v>
      </c>
      <c r="Z2" s="3" t="str">
        <f>IF('full menu'!Z2="MDC","MDC",IF(OR('full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menu'!Z2="WSD","WSD",IF('full menu'!Z2="UASC","nonat",IF('full menu'!Z2="X","X","")))))))))))</f>
        <v>LSD</v>
      </c>
      <c r="AA2" s="3" t="str">
        <f>IF('full menu'!AA2="MDC","MDC",IF(OR('full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menu'!AA2="WSD","WSD",IF('full menu'!AA2="UASC","nonat",IF('full menu'!AA2="X","X","")))))))))))</f>
        <v>LSD</v>
      </c>
      <c r="AB2" s="3" t="str">
        <f>IF('full menu'!AB2="MDC","MDC",IF(OR('full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menu'!AB2="WSD","WSD",IF('full menu'!AB2="UASC","nonat",IF('full menu'!AB2="X","X","")))))))))))</f>
        <v>ITs</v>
      </c>
      <c r="AC2" s="3" t="str">
        <f>IF('full menu'!AC2="MDC","MDC",IF(OR('full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menu'!AC2="WSD","WSD",IF('full menu'!AC2="UASC","nonat",IF('full menu'!AC2="X","X","")))))))))))</f>
        <v>ITs</v>
      </c>
      <c r="AD2" s="3" t="str">
        <f>IF('full menu'!AD2="MDC","MDC",IF(OR('full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menu'!AD2="WSD","WSD",IF('full menu'!AD2="UASC","nonat",IF('full menu'!AD2="X","X","")))))))))))</f>
        <v>ITs</v>
      </c>
      <c r="AE2" s="3" t="str">
        <f>IF('full menu'!AE2="MDC","MDC",IF(OR('full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menu'!AE2="WSD","WSD",IF('full menu'!AE2="UASC","nonat",IF('full menu'!AE2="X","X","")))))))))))</f>
        <v>ITs</v>
      </c>
      <c r="AF2" s="3" t="str">
        <f>IF('full menu'!AF2="MDC","MDC",IF(OR('full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menu'!AF2="WSD","WSD",IF('full menu'!AF2="UASC","nonat",IF('full menu'!AF2="X","X","")))))))))))</f>
        <v>ITs</v>
      </c>
      <c r="AG2" s="3" t="str">
        <f>IF('full menu'!AG2="MDC","MDC",IF(OR('full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menu'!AG2="WSD","WSD",IF('full menu'!AG2="UASC","nonat",IF('full menu'!AG2="X","X","")))))))))))</f>
        <v>ITs</v>
      </c>
      <c r="AH2" s="3" t="str">
        <f>IF('full menu'!AH2="MDC","MDC",IF(OR('full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menu'!AH2="WSD","WSD",IF('full menu'!AH2="UASC","nonat",IF('full menu'!AH2="X","X","")))))))))))</f>
        <v>ITs</v>
      </c>
      <c r="AI2" s="3" t="str">
        <f>IF('full menu'!AI2="MDC","MDC",IF(OR('full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menu'!AI2="WSD","WSD",IF('full menu'!AI2="UASC","nonat",IF('full menu'!AI2="X","X","")))))))))))</f>
        <v>ITs</v>
      </c>
      <c r="AJ2" s="3" t="str">
        <f>IF('full menu'!AJ2="MDC","MDC",IF(OR('full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menu'!AJ2="WSD","WSD",IF('full menu'!AJ2="UASC","nonat",IF('full menu'!AJ2="X","X","")))))))))))</f>
        <v>ITs</v>
      </c>
      <c r="AK2" s="3" t="str">
        <f>IF('full menu'!AK2="MDC","MDC",IF(OR('full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menu'!AK2="WSD","WSD",IF('full menu'!AK2="UASC","nonat",IF('full menu'!AK2="X","X","")))))))))))</f>
        <v>ITs</v>
      </c>
      <c r="AL2" s="3" t="str">
        <f>IF('full menu'!AL2="MDC","MDC",IF(OR('full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menu'!AL2="WSD","WSD",IF('full menu'!AL2="UASC","nonat",IF('full menu'!AL2="X","X","")))))))))))</f>
        <v>ITs</v>
      </c>
      <c r="AM2" s="3" t="str">
        <f>IF('full menu'!AM2="MDC","MDC",IF(OR('full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menu'!AM2="WSD","WSD",IF('full menu'!AM2="UASC","nonat",IF('full menu'!AM2="X","X","")))))))))))</f>
        <v>ITs</v>
      </c>
      <c r="AN2" s="3" t="str">
        <f>IF('full menu'!AN2="MDC","MDC",IF(OR('full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menu'!AN2="WSD","WSD",IF('full menu'!AN2="UASC","nonat",IF('full menu'!AN2="X","X","")))))))))))</f>
        <v>ITs</v>
      </c>
      <c r="AO2" s="3" t="str">
        <f>IF('full menu'!AO2="MDC","MDC",IF(OR('full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menu'!AO2="WSD","WSD",IF('full menu'!AO2="UASC","nonat",IF('full menu'!AO2="X","X","")))))))))))</f>
        <v>ITs</v>
      </c>
      <c r="AP2" s="3" t="str">
        <f>IF('full menu'!AP2="MDC","MDC",IF(OR('full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menu'!AP2="WSD","WSD",IF('full menu'!AP2="UASC","nonat",IF('full menu'!AP2="X","X","")))))))))))</f>
        <v>ITs</v>
      </c>
      <c r="AQ2" s="3" t="str">
        <f>IF('full menu'!AQ2="MDC","MDC",IF(OR('full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menu'!AQ2="WSD","WSD",IF('full menu'!AQ2="UASC","nonat",IF('full menu'!AQ2="X","X","")))))))))))</f>
        <v>ITs</v>
      </c>
      <c r="AR2" s="3" t="str">
        <f>IF('full menu'!AR2="MDC","MDC",IF(OR('full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menu'!AR2="WSD","WSD",IF('full menu'!AR2="UASC","nonat",IF('full menu'!AR2="X","X","")))))))))))</f>
        <v>ITs</v>
      </c>
      <c r="AS2" s="3" t="str">
        <f>IF('full menu'!AS2="MDC","MDC",IF(OR('full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menu'!AS2="WSD","WSD",IF('full menu'!AS2="UASC","nonat",IF('full menu'!AS2="X","X","")))))))))))</f>
        <v>ITs</v>
      </c>
    </row>
    <row r="3" spans="1:45" ht="15.5" x14ac:dyDescent="0.35">
      <c r="A3" t="s">
        <v>0</v>
      </c>
      <c r="B3" s="3" t="str">
        <f>IF('full menu'!B3="MDC","MDC",IF(OR('full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menu'!B3="WSD","WSD",IF('full menu'!B3="UASC","nonat",IF('full menu'!B3="X","X","")))))))))))</f>
        <v>X</v>
      </c>
      <c r="C3" s="3" t="str">
        <f>IF('full menu'!C3="MDC","MDC",IF(OR('full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menu'!C3="WSD","WSD",IF('full menu'!C3="UASC","nonat",IF('full menu'!C3="X","X","")))))))))))</f>
        <v>X</v>
      </c>
      <c r="D3" s="3" t="str">
        <f>IF('full menu'!D3="MDC","MDC",IF(OR('full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menu'!D3="WSD","WSD",IF('full menu'!D3="UASC","nonat",IF('full menu'!D3="X","X","")))))))))))</f>
        <v>X</v>
      </c>
      <c r="E3" s="3" t="str">
        <f>IF('full menu'!E3="MDC","MDC",IF(OR('full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menu'!E3="WSD","WSD",IF('full menu'!E3="UASC","nonat",IF('full menu'!E3="X","X","")))))))))))</f>
        <v>X</v>
      </c>
      <c r="F3" s="3" t="str">
        <f>IF('full menu'!F3="MDC","MDC",IF(OR('full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menu'!F3="WSD","WSD",IF('full menu'!F3="UASC","nonat",IF('full menu'!F3="X","X","")))))))))))</f>
        <v>X</v>
      </c>
      <c r="G3" s="3" t="str">
        <f>IF('full menu'!G3="MDC","MDC",IF(OR('full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menu'!G3="WSD","WSD",IF('full menu'!G3="UASC","nonat",IF('full menu'!G3="X","X","")))))))))))</f>
        <v>X</v>
      </c>
      <c r="H3" s="3" t="str">
        <f>IF('full menu'!H3="MDC","MDC",IF(OR('full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menu'!H3="WSD","WSD",IF('full menu'!H3="UASC","nonat",IF('full menu'!H3="X","X","")))))))))))</f>
        <v>X</v>
      </c>
      <c r="I3" s="3" t="str">
        <f>IF('full menu'!I3="MDC","MDC",IF(OR('full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menu'!I3="WSD","WSD",IF('full menu'!I3="UASC","nonat",IF('full menu'!I3="X","X","")))))))))))</f>
        <v>X</v>
      </c>
      <c r="J3" s="3" t="str">
        <f>IF('full menu'!J3="MDC","MDC",IF(OR('full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menu'!J3="WSD","WSD",IF('full menu'!J3="UASC","nonat",IF('full menu'!J3="X","X","")))))))))))</f>
        <v>X</v>
      </c>
      <c r="K3" s="3" t="str">
        <f>IF('full menu'!K3="MDC","MDC",IF(OR('full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menu'!K3="WSD","WSD",IF('full menu'!K3="UASC","nonat",IF('full menu'!K3="X","X","")))))))))))</f>
        <v>X</v>
      </c>
      <c r="L3" s="3" t="str">
        <f>IF('full menu'!L3="MDC","MDC",IF(OR('full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menu'!L3="WSD","WSD",IF('full menu'!L3="UASC","nonat",IF('full menu'!L3="X","X","")))))))))))</f>
        <v>X</v>
      </c>
      <c r="M3" s="3" t="str">
        <f>IF('full menu'!M3="MDC","MDC",IF(OR('full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menu'!M3="WSD","WSD",IF('full menu'!M3="UASC","nonat",IF('full menu'!M3="X","X","")))))))))))</f>
        <v>X</v>
      </c>
      <c r="N3" s="3" t="str">
        <f>IF('full menu'!N3="MDC","MDC",IF(OR('full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menu'!N3="WSD","WSD",IF('full menu'!N3="UASC","nonat",IF('full menu'!N3="X","X","")))))))))))</f>
        <v>X</v>
      </c>
      <c r="O3" s="3" t="str">
        <f>IF('full menu'!O3="MDC","MDC",IF(OR('full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menu'!O3="WSD","WSD",IF('full menu'!O3="UASC","nonat",IF('full menu'!O3="X","X","")))))))))))</f>
        <v>X</v>
      </c>
      <c r="P3" s="3" t="str">
        <f>IF('full menu'!P3="MDC","MDC",IF(OR('full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menu'!P3="WSD","WSD",IF('full menu'!P3="UASC","nonat",IF('full menu'!P3="X","X","")))))))))))</f>
        <v>X</v>
      </c>
      <c r="Q3" s="3" t="str">
        <f>IF('full menu'!Q3="MDC","MDC",IF(OR('full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menu'!Q3="WSD","WSD",IF('full menu'!Q3="UASC","nonat",IF('full menu'!Q3="X","X","")))))))))))</f>
        <v>X</v>
      </c>
      <c r="R3" s="3" t="str">
        <f>IF('full menu'!R3="MDC","MDC",IF(OR('full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menu'!R3="WSD","WSD",IF('full menu'!R3="UASC","nonat",IF('full menu'!R3="X","X","")))))))))))</f>
        <v>X</v>
      </c>
      <c r="S3" s="3" t="str">
        <f>IF('full menu'!S3="MDC","MDC",IF(OR('full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menu'!S3="WSD","WSD",IF('full menu'!S3="UASC","nonat",IF('full menu'!S3="X","X","")))))))))))</f>
        <v>X</v>
      </c>
      <c r="T3" s="3" t="str">
        <f>IF('full menu'!T3="MDC","MDC",IF(OR('full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menu'!T3="WSD","WSD",IF('full menu'!T3="UASC","nonat",IF('full menu'!T3="X","X","")))))))))))</f>
        <v>UD</v>
      </c>
      <c r="U3" s="3" t="str">
        <f>IF('full menu'!U3="MDC","MDC",IF(OR('full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menu'!U3="WSD","WSD",IF('full menu'!U3="UASC","nonat",IF('full menu'!U3="X","X","")))))))))))</f>
        <v>UD</v>
      </c>
      <c r="V3" s="3" t="str">
        <f>IF('full menu'!V3="MDC","MDC",IF(OR('full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menu'!V3="WSD","WSD",IF('full menu'!V3="UASC","nonat",IF('full menu'!V3="X","X","")))))))))))</f>
        <v>UD</v>
      </c>
      <c r="W3" s="3" t="str">
        <f>IF('full menu'!W3="MDC","MDC",IF(OR('full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menu'!W3="WSD","WSD",IF('full menu'!W3="UASC","nonat",IF('full menu'!W3="X","X","")))))))))))</f>
        <v>LSD</v>
      </c>
      <c r="X3" s="3" t="str">
        <f>IF('full menu'!X3="MDC","MDC",IF(OR('full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menu'!X3="WSD","WSD",IF('full menu'!X3="UASC","nonat",IF('full menu'!X3="X","X","")))))))))))</f>
        <v>LSD</v>
      </c>
      <c r="Y3" s="3" t="str">
        <f>IF('full menu'!Y3="MDC","MDC",IF(OR('full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menu'!Y3="WSD","WSD",IF('full menu'!Y3="UASC","nonat",IF('full menu'!Y3="X","X","")))))))))))</f>
        <v>LSD</v>
      </c>
      <c r="Z3" s="3" t="str">
        <f>IF('full menu'!Z3="MDC","MDC",IF(OR('full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menu'!Z3="WSD","WSD",IF('full menu'!Z3="UASC","nonat",IF('full menu'!Z3="X","X","")))))))))))</f>
        <v>LSD</v>
      </c>
      <c r="AA3" s="3" t="str">
        <f>IF('full menu'!AA3="MDC","MDC",IF(OR('full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menu'!AA3="WSD","WSD",IF('full menu'!AA3="UASC","nonat",IF('full menu'!AA3="X","X","")))))))))))</f>
        <v>LSD</v>
      </c>
      <c r="AB3" s="3" t="str">
        <f>IF('full menu'!AB3="MDC","MDC",IF(OR('full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menu'!AB3="WSD","WSD",IF('full menu'!AB3="UASC","nonat",IF('full menu'!AB3="X","X","")))))))))))</f>
        <v>LSD</v>
      </c>
      <c r="AC3" s="3" t="str">
        <f>IF('full menu'!AC3="MDC","MDC",IF(OR('full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menu'!AC3="WSD","WSD",IF('full menu'!AC3="UASC","nonat",IF('full menu'!AC3="X","X","")))))))))))</f>
        <v>LSD</v>
      </c>
      <c r="AD3" s="3" t="str">
        <f>IF('full menu'!AD3="MDC","MDC",IF(OR('full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menu'!AD3="WSD","WSD",IF('full menu'!AD3="UASC","nonat",IF('full menu'!AD3="X","X","")))))))))))</f>
        <v>LSD</v>
      </c>
      <c r="AE3" s="3" t="str">
        <f>IF('full menu'!AE3="MDC","MDC",IF(OR('full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menu'!AE3="WSD","WSD",IF('full menu'!AE3="UASC","nonat",IF('full menu'!AE3="X","X","")))))))))))</f>
        <v>LSD</v>
      </c>
      <c r="AF3" s="3" t="str">
        <f>IF('full menu'!AF3="MDC","MDC",IF(OR('full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menu'!AF3="WSD","WSD",IF('full menu'!AF3="UASC","nonat",IF('full menu'!AF3="X","X","")))))))))))</f>
        <v>LSD</v>
      </c>
      <c r="AG3" s="3" t="str">
        <f>IF('full menu'!AG3="MDC","MDC",IF(OR('full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menu'!AG3="WSD","WSD",IF('full menu'!AG3="UASC","nonat",IF('full menu'!AG3="X","X","")))))))))))</f>
        <v>LSD</v>
      </c>
      <c r="AH3" s="3" t="str">
        <f>IF('full menu'!AH3="MDC","MDC",IF(OR('full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menu'!AH3="WSD","WSD",IF('full menu'!AH3="UASC","nonat",IF('full menu'!AH3="X","X","")))))))))))</f>
        <v>LSD</v>
      </c>
      <c r="AI3" s="3" t="str">
        <f>IF('full menu'!AI3="MDC","MDC",IF(OR('full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menu'!AI3="WSD","WSD",IF('full menu'!AI3="UASC","nonat",IF('full menu'!AI3="X","X","")))))))))))</f>
        <v>LSD</v>
      </c>
      <c r="AJ3" s="3" t="str">
        <f>IF('full menu'!AJ3="MDC","MDC",IF(OR('full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menu'!AJ3="WSD","WSD",IF('full menu'!AJ3="UASC","nonat",IF('full menu'!AJ3="X","X","")))))))))))</f>
        <v>LSD</v>
      </c>
      <c r="AK3" s="3" t="str">
        <f>IF('full menu'!AK3="MDC","MDC",IF(OR('full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menu'!AK3="WSD","WSD",IF('full menu'!AK3="UASC","nonat",IF('full menu'!AK3="X","X","")))))))))))</f>
        <v>LSD</v>
      </c>
      <c r="AL3" s="3" t="str">
        <f>IF('full menu'!AL3="MDC","MDC",IF(OR('full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menu'!AL3="WSD","WSD",IF('full menu'!AL3="UASC","nonat",IF('full menu'!AL3="X","X","")))))))))))</f>
        <v>LSD</v>
      </c>
      <c r="AM3" s="3" t="str">
        <f>IF('full menu'!AM3="MDC","MDC",IF(OR('full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menu'!AM3="WSD","WSD",IF('full menu'!AM3="UASC","nonat",IF('full menu'!AM3="X","X","")))))))))))</f>
        <v>ITs</v>
      </c>
      <c r="AN3" s="3" t="str">
        <f>IF('full menu'!AN3="MDC","MDC",IF(OR('full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menu'!AN3="WSD","WSD",IF('full menu'!AN3="UASC","nonat",IF('full menu'!AN3="X","X","")))))))))))</f>
        <v>ITs</v>
      </c>
      <c r="AO3" s="3" t="str">
        <f>IF('full menu'!AO3="MDC","MDC",IF(OR('full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menu'!AO3="WSD","WSD",IF('full menu'!AO3="UASC","nonat",IF('full menu'!AO3="X","X","")))))))))))</f>
        <v>ITs</v>
      </c>
      <c r="AP3" s="3" t="str">
        <f>IF('full menu'!AP3="MDC","MDC",IF(OR('full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menu'!AP3="WSD","WSD",IF('full menu'!AP3="UASC","nonat",IF('full menu'!AP3="X","X","")))))))))))</f>
        <v>ITs</v>
      </c>
      <c r="AQ3" s="3" t="str">
        <f>IF('full menu'!AQ3="MDC","MDC",IF(OR('full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menu'!AQ3="WSD","WSD",IF('full menu'!AQ3="UASC","nonat",IF('full menu'!AQ3="X","X","")))))))))))</f>
        <v>ITs</v>
      </c>
      <c r="AR3" s="3" t="str">
        <f>IF('full menu'!AR3="MDC","MDC",IF(OR('full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menu'!AR3="WSD","WSD",IF('full menu'!AR3="UASC","nonat",IF('full menu'!AR3="X","X","")))))))))))</f>
        <v>ITs</v>
      </c>
      <c r="AS3" s="3" t="str">
        <f>IF('full menu'!AS3="MDC","MDC",IF(OR('full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menu'!AS3="WSD","WSD",IF('full menu'!AS3="UASC","nonat",IF('full menu'!AS3="X","X","")))))))))))</f>
        <v>ITs</v>
      </c>
    </row>
    <row r="4" spans="1:45" ht="15.5" x14ac:dyDescent="0.35">
      <c r="A4" t="s">
        <v>5</v>
      </c>
      <c r="B4" s="3" t="str">
        <f>IF('full menu'!B4="MDC","MDC",IF(OR('full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menu'!B4="WSD","WSD",IF('full menu'!B4="UASC","nonat",IF('full menu'!B4="X","X","")))))))))))</f>
        <v>X</v>
      </c>
      <c r="C4" s="3" t="str">
        <f>IF('full menu'!C4="MDC","MDC",IF(OR('full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menu'!C4="WSD","WSD",IF('full menu'!C4="UASC","nonat",IF('full menu'!C4="X","X","")))))))))))</f>
        <v>X</v>
      </c>
      <c r="D4" s="3" t="str">
        <f>IF('full menu'!D4="MDC","MDC",IF(OR('full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menu'!D4="WSD","WSD",IF('full menu'!D4="UASC","nonat",IF('full menu'!D4="X","X","")))))))))))</f>
        <v>X</v>
      </c>
      <c r="E4" s="3" t="str">
        <f>IF('full menu'!E4="MDC","MDC",IF(OR('full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menu'!E4="WSD","WSD",IF('full menu'!E4="UASC","nonat",IF('full menu'!E4="X","X","")))))))))))</f>
        <v>X</v>
      </c>
      <c r="F4" s="3" t="str">
        <f>IF('full menu'!F4="MDC","MDC",IF(OR('full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menu'!F4="WSD","WSD",IF('full menu'!F4="UASC","nonat",IF('full menu'!F4="X","X","")))))))))))</f>
        <v>X</v>
      </c>
      <c r="G4" s="3" t="str">
        <f>IF('full menu'!G4="MDC","MDC",IF(OR('full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menu'!G4="WSD","WSD",IF('full menu'!G4="UASC","nonat",IF('full menu'!G4="X","X","")))))))))))</f>
        <v>X</v>
      </c>
      <c r="H4" s="3" t="str">
        <f>IF('full menu'!H4="MDC","MDC",IF(OR('full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menu'!H4="WSD","WSD",IF('full menu'!H4="UASC","nonat",IF('full menu'!H4="X","X","")))))))))))</f>
        <v>X</v>
      </c>
      <c r="I4" s="3" t="str">
        <f>IF('full menu'!I4="MDC","MDC",IF(OR('full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menu'!I4="WSD","WSD",IF('full menu'!I4="UASC","nonat",IF('full menu'!I4="X","X","")))))))))))</f>
        <v>X</v>
      </c>
      <c r="J4" s="3" t="str">
        <f>IF('full menu'!J4="MDC","MDC",IF(OR('full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menu'!J4="WSD","WSD",IF('full menu'!J4="UASC","nonat",IF('full menu'!J4="X","X","")))))))))))</f>
        <v>X</v>
      </c>
      <c r="K4" s="3" t="str">
        <f>IF('full menu'!K4="MDC","MDC",IF(OR('full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menu'!K4="WSD","WSD",IF('full menu'!K4="UASC","nonat",IF('full menu'!K4="X","X","")))))))))))</f>
        <v>X</v>
      </c>
      <c r="L4" s="3" t="str">
        <f>IF('full menu'!L4="MDC","MDC",IF(OR('full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menu'!L4="WSD","WSD",IF('full menu'!L4="UASC","nonat",IF('full menu'!L4="X","X","")))))))))))</f>
        <v>X</v>
      </c>
      <c r="M4" s="3" t="str">
        <f>IF('full menu'!M4="MDC","MDC",IF(OR('full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menu'!M4="WSD","WSD",IF('full menu'!M4="UASC","nonat",IF('full menu'!M4="X","X","")))))))))))</f>
        <v>X</v>
      </c>
      <c r="N4" s="3" t="str">
        <f>IF('full menu'!N4="MDC","MDC",IF(OR('full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menu'!N4="WSD","WSD",IF('full menu'!N4="UASC","nonat",IF('full menu'!N4="X","X","")))))))))))</f>
        <v>X</v>
      </c>
      <c r="O4" s="3" t="str">
        <f>IF('full menu'!O4="MDC","MDC",IF(OR('full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menu'!O4="WSD","WSD",IF('full menu'!O4="UASC","nonat",IF('full menu'!O4="X","X","")))))))))))</f>
        <v>X</v>
      </c>
      <c r="P4" s="3" t="str">
        <f>IF('full menu'!P4="MDC","MDC",IF(OR('full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menu'!P4="WSD","WSD",IF('full menu'!P4="UASC","nonat",IF('full menu'!P4="X","X","")))))))))))</f>
        <v>X</v>
      </c>
      <c r="Q4" s="3" t="str">
        <f>IF('full menu'!Q4="MDC","MDC",IF(OR('full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menu'!Q4="WSD","WSD",IF('full menu'!Q4="UASC","nonat",IF('full menu'!Q4="X","X","")))))))))))</f>
        <v>X</v>
      </c>
      <c r="R4" s="3" t="str">
        <f>IF('full menu'!R4="MDC","MDC",IF(OR('full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menu'!R4="WSD","WSD",IF('full menu'!R4="UASC","nonat",IF('full menu'!R4="X","X","")))))))))))</f>
        <v>X</v>
      </c>
      <c r="S4" s="3" t="str">
        <f>IF('full menu'!S4="MDC","MDC",IF(OR('full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menu'!S4="WSD","WSD",IF('full menu'!S4="UASC","nonat",IF('full menu'!S4="X","X","")))))))))))</f>
        <v>X</v>
      </c>
      <c r="T4" s="3" t="str">
        <f>IF('full menu'!T4="MDC","MDC",IF(OR('full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menu'!T4="WSD","WSD",IF('full menu'!T4="UASC","nonat",IF('full menu'!T4="X","X","")))))))))))</f>
        <v>UD</v>
      </c>
      <c r="U4" s="3" t="str">
        <f>IF('full menu'!U4="MDC","MDC",IF(OR('full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menu'!U4="WSD","WSD",IF('full menu'!U4="UASC","nonat",IF('full menu'!U4="X","X","")))))))))))</f>
        <v>UD</v>
      </c>
      <c r="V4" s="3" t="str">
        <f>IF('full menu'!V4="MDC","MDC",IF(OR('full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menu'!V4="WSD","WSD",IF('full menu'!V4="UASC","nonat",IF('full menu'!V4="X","X","")))))))))))</f>
        <v>UD</v>
      </c>
      <c r="W4" s="3" t="str">
        <f>IF('full menu'!W4="MDC","MDC",IF(OR('full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menu'!W4="WSD","WSD",IF('full menu'!W4="UASC","nonat",IF('full menu'!W4="X","X","")))))))))))</f>
        <v>LSD</v>
      </c>
      <c r="X4" s="3" t="str">
        <f>IF('full menu'!X4="MDC","MDC",IF(OR('full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menu'!X4="WSD","WSD",IF('full menu'!X4="UASC","nonat",IF('full menu'!X4="X","X","")))))))))))</f>
        <v>LSD</v>
      </c>
      <c r="Y4" s="3" t="str">
        <f>IF('full menu'!Y4="MDC","MDC",IF(OR('full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menu'!Y4="WSD","WSD",IF('full menu'!Y4="UASC","nonat",IF('full menu'!Y4="X","X","")))))))))))</f>
        <v>LSD</v>
      </c>
      <c r="Z4" s="3" t="str">
        <f>IF('full menu'!Z4="MDC","MDC",IF(OR('full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menu'!Z4="WSD","WSD",IF('full menu'!Z4="UASC","nonat",IF('full menu'!Z4="X","X","")))))))))))</f>
        <v>LSD</v>
      </c>
      <c r="AA4" s="3" t="str">
        <f>IF('full menu'!AA4="MDC","MDC",IF(OR('full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menu'!AA4="WSD","WSD",IF('full menu'!AA4="UASC","nonat",IF('full menu'!AA4="X","X","")))))))))))</f>
        <v>LSD</v>
      </c>
      <c r="AB4" s="3" t="str">
        <f>IF('full menu'!AB4="MDC","MDC",IF(OR('full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menu'!AB4="WSD","WSD",IF('full menu'!AB4="UASC","nonat",IF('full menu'!AB4="X","X","")))))))))))</f>
        <v>LSD</v>
      </c>
      <c r="AC4" s="3" t="str">
        <f>IF('full menu'!AC4="MDC","MDC",IF(OR('full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menu'!AC4="WSD","WSD",IF('full menu'!AC4="UASC","nonat",IF('full menu'!AC4="X","X","")))))))))))</f>
        <v>LSD</v>
      </c>
      <c r="AD4" s="3" t="str">
        <f>IF('full menu'!AD4="MDC","MDC",IF(OR('full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menu'!AD4="WSD","WSD",IF('full menu'!AD4="UASC","nonat",IF('full menu'!AD4="X","X","")))))))))))</f>
        <v>LSD</v>
      </c>
      <c r="AE4" s="3" t="str">
        <f>IF('full menu'!AE4="MDC","MDC",IF(OR('full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menu'!AE4="WSD","WSD",IF('full menu'!AE4="UASC","nonat",IF('full menu'!AE4="X","X","")))))))))))</f>
        <v>LSD</v>
      </c>
      <c r="AF4" s="3" t="str">
        <f>IF('full menu'!AF4="MDC","MDC",IF(OR('full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menu'!AF4="WSD","WSD",IF('full menu'!AF4="UASC","nonat",IF('full menu'!AF4="X","X","")))))))))))</f>
        <v>LSD</v>
      </c>
      <c r="AG4" s="3" t="str">
        <f>IF('full menu'!AG4="MDC","MDC",IF(OR('full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menu'!AG4="WSD","WSD",IF('full menu'!AG4="UASC","nonat",IF('full menu'!AG4="X","X","")))))))))))</f>
        <v>LSD</v>
      </c>
      <c r="AH4" s="3" t="str">
        <f>IF('full menu'!AH4="MDC","MDC",IF(OR('full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menu'!AH4="WSD","WSD",IF('full menu'!AH4="UASC","nonat",IF('full menu'!AH4="X","X","")))))))))))</f>
        <v>LSD</v>
      </c>
      <c r="AI4" s="3" t="str">
        <f>IF('full menu'!AI4="MDC","MDC",IF(OR('full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menu'!AI4="WSD","WSD",IF('full menu'!AI4="UASC","nonat",IF('full menu'!AI4="X","X","")))))))))))</f>
        <v>LSD</v>
      </c>
      <c r="AJ4" s="3" t="str">
        <f>IF('full menu'!AJ4="MDC","MDC",IF(OR('full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menu'!AJ4="WSD","WSD",IF('full menu'!AJ4="UASC","nonat",IF('full menu'!AJ4="X","X","")))))))))))</f>
        <v>LSD</v>
      </c>
      <c r="AK4" s="3" t="str">
        <f>IF('full menu'!AK4="MDC","MDC",IF(OR('full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menu'!AK4="WSD","WSD",IF('full menu'!AK4="UASC","nonat",IF('full menu'!AK4="X","X","")))))))))))</f>
        <v>LSD</v>
      </c>
      <c r="AL4" s="3" t="str">
        <f>IF('full menu'!AL4="MDC","MDC",IF(OR('full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menu'!AL4="WSD","WSD",IF('full menu'!AL4="UASC","nonat",IF('full menu'!AL4="X","X","")))))))))))</f>
        <v>LSD</v>
      </c>
      <c r="AM4" s="3" t="str">
        <f>IF('full menu'!AM4="MDC","MDC",IF(OR('full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menu'!AM4="WSD","WSD",IF('full menu'!AM4="UASC","nonat",IF('full menu'!AM4="X","X","")))))))))))</f>
        <v>LSD</v>
      </c>
      <c r="AN4" s="3" t="str">
        <f>IF('full menu'!AN4="MDC","MDC",IF(OR('full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menu'!AN4="WSD","WSD",IF('full menu'!AN4="UASC","nonat",IF('full menu'!AN4="X","X","")))))))))))</f>
        <v>LSD</v>
      </c>
      <c r="AO4" s="3" t="str">
        <f>IF('full menu'!AO4="MDC","MDC",IF(OR('full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menu'!AO4="WSD","WSD",IF('full menu'!AO4="UASC","nonat",IF('full menu'!AO4="X","X","")))))))))))</f>
        <v>LSD</v>
      </c>
      <c r="AP4" s="3" t="str">
        <f>IF('full menu'!AP4="MDC","MDC",IF(OR('full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menu'!AP4="WSD","WSD",IF('full menu'!AP4="UASC","nonat",IF('full menu'!AP4="X","X","")))))))))))</f>
        <v>LSD</v>
      </c>
      <c r="AQ4" s="3" t="str">
        <f>IF('full menu'!AQ4="MDC","MDC",IF(OR('full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menu'!AQ4="WSD","WSD",IF('full menu'!AQ4="UASC","nonat",IF('full menu'!AQ4="X","X","")))))))))))</f>
        <v>LSD</v>
      </c>
      <c r="AR4" s="3" t="str">
        <f>IF('full menu'!AR4="MDC","MDC",IF(OR('full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menu'!AR4="WSD","WSD",IF('full menu'!AR4="UASC","nonat",IF('full menu'!AR4="X","X","")))))))))))</f>
        <v>LSD</v>
      </c>
      <c r="AS4" s="3" t="str">
        <f>IF('full menu'!AS4="MDC","MDC",IF(OR('full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menu'!AS4="WSD","WSD",IF('full menu'!AS4="UASC","nonat",IF('full menu'!AS4="X","X","")))))))))))</f>
        <v>LSD</v>
      </c>
    </row>
    <row r="5" spans="1:45" ht="15.5" x14ac:dyDescent="0.35">
      <c r="A5" t="s">
        <v>43</v>
      </c>
      <c r="B5" s="3" t="str">
        <f>IF('full menu'!B5="MDC","MDC",IF(OR('full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menu'!B5="WSD","WSD",IF('full menu'!B5="UASC","nonat",IF('full menu'!B5="X","X","")))))))))))</f>
        <v>X</v>
      </c>
      <c r="C5" s="3" t="str">
        <f>IF('full menu'!C5="MDC","MDC",IF(OR('full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menu'!C5="WSD","WSD",IF('full menu'!C5="UASC","nonat",IF('full menu'!C5="X","X","")))))))))))</f>
        <v>X</v>
      </c>
      <c r="D5" s="3" t="str">
        <f>IF('full menu'!D5="MDC","MDC",IF(OR('full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menu'!D5="WSD","WSD",IF('full menu'!D5="UASC","nonat",IF('full menu'!D5="X","X","")))))))))))</f>
        <v>X</v>
      </c>
      <c r="E5" s="3" t="str">
        <f>IF('full menu'!E5="MDC","MDC",IF(OR('full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menu'!E5="WSD","WSD",IF('full menu'!E5="UASC","nonat",IF('full menu'!E5="X","X","")))))))))))</f>
        <v>X</v>
      </c>
      <c r="F5" s="3" t="str">
        <f>IF('full menu'!F5="MDC","MDC",IF(OR('full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menu'!F5="WSD","WSD",IF('full menu'!F5="UASC","nonat",IF('full menu'!F5="X","X","")))))))))))</f>
        <v>X</v>
      </c>
      <c r="G5" s="3" t="str">
        <f>IF('full menu'!G5="MDC","MDC",IF(OR('full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menu'!G5="WSD","WSD",IF('full menu'!G5="UASC","nonat",IF('full menu'!G5="X","X","")))))))))))</f>
        <v>X</v>
      </c>
      <c r="H5" s="3" t="str">
        <f>IF('full menu'!H5="MDC","MDC",IF(OR('full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menu'!H5="WSD","WSD",IF('full menu'!H5="UASC","nonat",IF('full menu'!H5="X","X","")))))))))))</f>
        <v>X</v>
      </c>
      <c r="I5" s="3" t="str">
        <f>IF('full menu'!I5="MDC","MDC",IF(OR('full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menu'!I5="WSD","WSD",IF('full menu'!I5="UASC","nonat",IF('full menu'!I5="X","X","")))))))))))</f>
        <v>X</v>
      </c>
      <c r="J5" s="3" t="str">
        <f>IF('full menu'!J5="MDC","MDC",IF(OR('full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menu'!J5="WSD","WSD",IF('full menu'!J5="UASC","nonat",IF('full menu'!J5="X","X","")))))))))))</f>
        <v>X</v>
      </c>
      <c r="K5" s="3" t="str">
        <f>IF('full menu'!K5="MDC","MDC",IF(OR('full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menu'!K5="WSD","WSD",IF('full menu'!K5="UASC","nonat",IF('full menu'!K5="X","X","")))))))))))</f>
        <v>X</v>
      </c>
      <c r="L5" s="3" t="str">
        <f>IF('full menu'!L5="MDC","MDC",IF(OR('full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menu'!L5="WSD","WSD",IF('full menu'!L5="UASC","nonat",IF('full menu'!L5="X","X","")))))))))))</f>
        <v>X</v>
      </c>
      <c r="M5" s="3" t="str">
        <f>IF('full menu'!M5="MDC","MDC",IF(OR('full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menu'!M5="WSD","WSD",IF('full menu'!M5="UASC","nonat",IF('full menu'!M5="X","X","")))))))))))</f>
        <v>X</v>
      </c>
      <c r="N5" s="3" t="str">
        <f>IF('full menu'!N5="MDC","MDC",IF(OR('full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menu'!N5="WSD","WSD",IF('full menu'!N5="UASC","nonat",IF('full menu'!N5="X","X","")))))))))))</f>
        <v>X</v>
      </c>
      <c r="O5" s="3" t="str">
        <f>IF('full menu'!O5="MDC","MDC",IF(OR('full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menu'!O5="WSD","WSD",IF('full menu'!O5="UASC","nonat",IF('full menu'!O5="X","X","")))))))))))</f>
        <v>X</v>
      </c>
      <c r="P5" s="3" t="str">
        <f>IF('full menu'!P5="MDC","MDC",IF(OR('full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menu'!P5="WSD","WSD",IF('full menu'!P5="UASC","nonat",IF('full menu'!P5="X","X","")))))))))))</f>
        <v>X</v>
      </c>
      <c r="Q5" s="3" t="str">
        <f>IF('full menu'!Q5="MDC","MDC",IF(OR('full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menu'!Q5="WSD","WSD",IF('full menu'!Q5="UASC","nonat",IF('full menu'!Q5="X","X","")))))))))))</f>
        <v>X</v>
      </c>
      <c r="R5" s="3" t="str">
        <f>IF('full menu'!R5="MDC","MDC",IF(OR('full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menu'!R5="WSD","WSD",IF('full menu'!R5="UASC","nonat",IF('full menu'!R5="X","X","")))))))))))</f>
        <v>X</v>
      </c>
      <c r="S5" s="3" t="str">
        <f>IF('full menu'!S5="MDC","MDC",IF(OR('full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menu'!S5="WSD","WSD",IF('full menu'!S5="UASC","nonat",IF('full menu'!S5="X","X","")))))))))))</f>
        <v>X</v>
      </c>
      <c r="T5" s="3" t="str">
        <f>IF('full menu'!T5="MDC","MDC",IF(OR('full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menu'!T5="WSD","WSD",IF('full menu'!T5="UASC","nonat",IF('full menu'!T5="X","X","")))))))))))</f>
        <v>UD</v>
      </c>
      <c r="U5" s="3" t="str">
        <f>IF('full menu'!U5="MDC","MDC",IF(OR('full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menu'!U5="WSD","WSD",IF('full menu'!U5="UASC","nonat",IF('full menu'!U5="X","X","")))))))))))</f>
        <v>UD</v>
      </c>
      <c r="V5" s="3" t="str">
        <f>IF('full menu'!V5="MDC","MDC",IF(OR('full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menu'!V5="WSD","WSD",IF('full menu'!V5="UASC","nonat",IF('full menu'!V5="X","X","")))))))))))</f>
        <v>UD</v>
      </c>
      <c r="W5" s="3" t="str">
        <f>IF('full menu'!W5="MDC","MDC",IF(OR('full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menu'!W5="WSD","WSD",IF('full menu'!W5="UASC","nonat",IF('full menu'!W5="X","X","")))))))))))</f>
        <v>UD</v>
      </c>
      <c r="X5" s="3" t="str">
        <f>IF('full menu'!X5="MDC","MDC",IF(OR('full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menu'!X5="WSD","WSD",IF('full menu'!X5="UASC","nonat",IF('full menu'!X5="X","X","")))))))))))</f>
        <v>UD</v>
      </c>
      <c r="Y5" s="3" t="str">
        <f>IF('full menu'!Y5="MDC","MDC",IF(OR('full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menu'!Y5="WSD","WSD",IF('full menu'!Y5="UASC","nonat",IF('full menu'!Y5="X","X","")))))))))))</f>
        <v>UD</v>
      </c>
      <c r="Z5" s="3" t="str">
        <f>IF('full menu'!Z5="MDC","MDC",IF(OR('full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menu'!Z5="WSD","WSD",IF('full menu'!Z5="UASC","nonat",IF('full menu'!Z5="X","X","")))))))))))</f>
        <v>UD</v>
      </c>
      <c r="AA5" s="3" t="str">
        <f>IF('full menu'!AA5="MDC","MDC",IF(OR('full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menu'!AA5="WSD","WSD",IF('full menu'!AA5="UASC","nonat",IF('full menu'!AA5="X","X","")))))))))))</f>
        <v>UD</v>
      </c>
      <c r="AB5" s="3" t="str">
        <f>IF('full menu'!AB5="MDC","MDC",IF(OR('full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menu'!AB5="WSD","WSD",IF('full menu'!AB5="UASC","nonat",IF('full menu'!AB5="X","X","")))))))))))</f>
        <v>LSD</v>
      </c>
      <c r="AC5" s="3" t="str">
        <f>IF('full menu'!AC5="MDC","MDC",IF(OR('full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menu'!AC5="WSD","WSD",IF('full menu'!AC5="UASC","nonat",IF('full menu'!AC5="X","X","")))))))))))</f>
        <v>LSD</v>
      </c>
      <c r="AD5" s="3" t="str">
        <f>IF('full menu'!AD5="MDC","MDC",IF(OR('full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menu'!AD5="WSD","WSD",IF('full menu'!AD5="UASC","nonat",IF('full menu'!AD5="X","X","")))))))))))</f>
        <v>LSD</v>
      </c>
      <c r="AE5" s="3" t="str">
        <f>IF('full menu'!AE5="MDC","MDC",IF(OR('full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menu'!AE5="WSD","WSD",IF('full menu'!AE5="UASC","nonat",IF('full menu'!AE5="X","X","")))))))))))</f>
        <v>LSD</v>
      </c>
      <c r="AF5" s="3" t="str">
        <f>IF('full menu'!AF5="MDC","MDC",IF(OR('full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menu'!AF5="WSD","WSD",IF('full menu'!AF5="UASC","nonat",IF('full menu'!AF5="X","X","")))))))))))</f>
        <v>LSD</v>
      </c>
      <c r="AG5" s="3" t="str">
        <f>IF('full menu'!AG5="MDC","MDC",IF(OR('full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menu'!AG5="WSD","WSD",IF('full menu'!AG5="UASC","nonat",IF('full menu'!AG5="X","X","")))))))))))</f>
        <v>LSD</v>
      </c>
      <c r="AH5" s="3" t="str">
        <f>IF('full menu'!AH5="MDC","MDC",IF(OR('full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menu'!AH5="WSD","WSD",IF('full menu'!AH5="UASC","nonat",IF('full menu'!AH5="X","X","")))))))))))</f>
        <v>LSD</v>
      </c>
      <c r="AI5" s="3" t="str">
        <f>IF('full menu'!AI5="MDC","MDC",IF(OR('full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menu'!AI5="WSD","WSD",IF('full menu'!AI5="UASC","nonat",IF('full menu'!AI5="X","X","")))))))))))</f>
        <v>LSD</v>
      </c>
      <c r="AJ5" s="3" t="str">
        <f>IF('full menu'!AJ5="MDC","MDC",IF(OR('full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menu'!AJ5="WSD","WSD",IF('full menu'!AJ5="UASC","nonat",IF('full menu'!AJ5="X","X","")))))))))))</f>
        <v>LSD</v>
      </c>
      <c r="AK5" s="3" t="str">
        <f>IF('full menu'!AK5="MDC","MDC",IF(OR('full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menu'!AK5="WSD","WSD",IF('full menu'!AK5="UASC","nonat",IF('full menu'!AK5="X","X","")))))))))))</f>
        <v>LSD</v>
      </c>
      <c r="AL5" s="3" t="str">
        <f>IF('full menu'!AL5="MDC","MDC",IF(OR('full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menu'!AL5="WSD","WSD",IF('full menu'!AL5="UASC","nonat",IF('full menu'!AL5="X","X","")))))))))))</f>
        <v>LSD</v>
      </c>
      <c r="AM5" s="3" t="str">
        <f>IF('full menu'!AM5="MDC","MDC",IF(OR('full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menu'!AM5="WSD","WSD",IF('full menu'!AM5="UASC","nonat",IF('full menu'!AM5="X","X","")))))))))))</f>
        <v>LSD</v>
      </c>
      <c r="AN5" s="3" t="str">
        <f>IF('full menu'!AN5="MDC","MDC",IF(OR('full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menu'!AN5="WSD","WSD",IF('full menu'!AN5="UASC","nonat",IF('full menu'!AN5="X","X","")))))))))))</f>
        <v>LSD</v>
      </c>
      <c r="AO5" s="3" t="str">
        <f>IF('full menu'!AO5="MDC","MDC",IF(OR('full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menu'!AO5="WSD","WSD",IF('full menu'!AO5="UASC","nonat",IF('full menu'!AO5="X","X","")))))))))))</f>
        <v>LSD</v>
      </c>
      <c r="AP5" s="3" t="str">
        <f>IF('full menu'!AP5="MDC","MDC",IF(OR('full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menu'!AP5="WSD","WSD",IF('full menu'!AP5="UASC","nonat",IF('full menu'!AP5="X","X","")))))))))))</f>
        <v>LSD</v>
      </c>
      <c r="AQ5" s="3" t="str">
        <f>IF('full menu'!AQ5="MDC","MDC",IF(OR('full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menu'!AQ5="WSD","WSD",IF('full menu'!AQ5="UASC","nonat",IF('full menu'!AQ5="X","X","")))))))))))</f>
        <v>LSD</v>
      </c>
      <c r="AR5" s="3" t="str">
        <f>IF('full menu'!AR5="MDC","MDC",IF(OR('full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menu'!AR5="WSD","WSD",IF('full menu'!AR5="UASC","nonat",IF('full menu'!AR5="X","X","")))))))))))</f>
        <v>LSD</v>
      </c>
      <c r="AS5" s="3" t="str">
        <f>IF('full menu'!AS5="MDC","MDC",IF(OR('full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menu'!AS5="WSD","WSD",IF('full menu'!AS5="UASC","nonat",IF('full menu'!AS5="X","X","")))))))))))</f>
        <v>LSD</v>
      </c>
    </row>
    <row r="6" spans="1:45" ht="15.5" x14ac:dyDescent="0.35">
      <c r="A6" t="s">
        <v>44</v>
      </c>
      <c r="B6" s="3" t="str">
        <f>IF('full menu'!B6="MDC","MDC",IF(OR('full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menu'!B6="WSD","WSD",IF('full menu'!B6="UASC","nonat",IF('full menu'!B6="X","X","")))))))))))</f>
        <v>X</v>
      </c>
      <c r="C6" s="3" t="str">
        <f>IF('full menu'!C6="MDC","MDC",IF(OR('full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menu'!C6="WSD","WSD",IF('full menu'!C6="UASC","nonat",IF('full menu'!C6="X","X","")))))))))))</f>
        <v>X</v>
      </c>
      <c r="D6" s="3" t="str">
        <f>IF('full menu'!D6="MDC","MDC",IF(OR('full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menu'!D6="WSD","WSD",IF('full menu'!D6="UASC","nonat",IF('full menu'!D6="X","X","")))))))))))</f>
        <v>X</v>
      </c>
      <c r="E6" s="3" t="str">
        <f>IF('full menu'!E6="MDC","MDC",IF(OR('full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menu'!E6="WSD","WSD",IF('full menu'!E6="UASC","nonat",IF('full menu'!E6="X","X","")))))))))))</f>
        <v>X</v>
      </c>
      <c r="F6" s="3" t="str">
        <f>IF('full menu'!F6="MDC","MDC",IF(OR('full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menu'!F6="WSD","WSD",IF('full menu'!F6="UASC","nonat",IF('full menu'!F6="X","X","")))))))))))</f>
        <v>X</v>
      </c>
      <c r="G6" s="3" t="str">
        <f>IF('full menu'!G6="MDC","MDC",IF(OR('full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menu'!G6="WSD","WSD",IF('full menu'!G6="UASC","nonat",IF('full menu'!G6="X","X","")))))))))))</f>
        <v>X</v>
      </c>
      <c r="H6" s="3" t="str">
        <f>IF('full menu'!H6="MDC","MDC",IF(OR('full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menu'!H6="WSD","WSD",IF('full menu'!H6="UASC","nonat",IF('full menu'!H6="X","X","")))))))))))</f>
        <v>X</v>
      </c>
      <c r="I6" s="3" t="str">
        <f>IF('full menu'!I6="MDC","MDC",IF(OR('full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menu'!I6="WSD","WSD",IF('full menu'!I6="UASC","nonat",IF('full menu'!I6="X","X","")))))))))))</f>
        <v>X</v>
      </c>
      <c r="J6" s="3" t="str">
        <f>IF('full menu'!J6="MDC","MDC",IF(OR('full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menu'!J6="WSD","WSD",IF('full menu'!J6="UASC","nonat",IF('full menu'!J6="X","X","")))))))))))</f>
        <v>X</v>
      </c>
      <c r="K6" s="3" t="str">
        <f>IF('full menu'!K6="MDC","MDC",IF(OR('full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menu'!K6="WSD","WSD",IF('full menu'!K6="UASC","nonat",IF('full menu'!K6="X","X","")))))))))))</f>
        <v>X</v>
      </c>
      <c r="L6" s="3" t="str">
        <f>IF('full menu'!L6="MDC","MDC",IF(OR('full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menu'!L6="WSD","WSD",IF('full menu'!L6="UASC","nonat",IF('full menu'!L6="X","X","")))))))))))</f>
        <v>X</v>
      </c>
      <c r="M6" s="3" t="str">
        <f>IF('full menu'!M6="MDC","MDC",IF(OR('full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menu'!M6="WSD","WSD",IF('full menu'!M6="UASC","nonat",IF('full menu'!M6="X","X","")))))))))))</f>
        <v>X</v>
      </c>
      <c r="N6" s="3" t="str">
        <f>IF('full menu'!N6="MDC","MDC",IF(OR('full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menu'!N6="WSD","WSD",IF('full menu'!N6="UASC","nonat",IF('full menu'!N6="X","X","")))))))))))</f>
        <v>X</v>
      </c>
      <c r="O6" s="3" t="str">
        <f>IF('full menu'!O6="MDC","MDC",IF(OR('full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menu'!O6="WSD","WSD",IF('full menu'!O6="UASC","nonat",IF('full menu'!O6="X","X","")))))))))))</f>
        <v>X</v>
      </c>
      <c r="P6" s="3" t="str">
        <f>IF('full menu'!P6="MDC","MDC",IF(OR('full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menu'!P6="WSD","WSD",IF('full menu'!P6="UASC","nonat",IF('full menu'!P6="X","X","")))))))))))</f>
        <v>X</v>
      </c>
      <c r="Q6" s="3" t="str">
        <f>IF('full menu'!Q6="MDC","MDC",IF(OR('full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menu'!Q6="WSD","WSD",IF('full menu'!Q6="UASC","nonat",IF('full menu'!Q6="X","X","")))))))))))</f>
        <v>X</v>
      </c>
      <c r="R6" s="3" t="str">
        <f>IF('full menu'!R6="MDC","MDC",IF(OR('full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menu'!R6="WSD","WSD",IF('full menu'!R6="UASC","nonat",IF('full menu'!R6="X","X","")))))))))))</f>
        <v>X</v>
      </c>
      <c r="S6" s="3" t="str">
        <f>IF('full menu'!S6="MDC","MDC",IF(OR('full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menu'!S6="WSD","WSD",IF('full menu'!S6="UASC","nonat",IF('full menu'!S6="X","X","")))))))))))</f>
        <v>X</v>
      </c>
      <c r="T6" s="3" t="str">
        <f>IF('full menu'!T6="MDC","MDC",IF(OR('full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menu'!T6="WSD","WSD",IF('full menu'!T6="UASC","nonat",IF('full menu'!T6="X","X","")))))))))))</f>
        <v>UD</v>
      </c>
      <c r="U6" s="3" t="str">
        <f>IF('full menu'!U6="MDC","MDC",IF(OR('full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menu'!U6="WSD","WSD",IF('full menu'!U6="UASC","nonat",IF('full menu'!U6="X","X","")))))))))))</f>
        <v>UD</v>
      </c>
      <c r="V6" s="3" t="str">
        <f>IF('full menu'!V6="MDC","MDC",IF(OR('full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menu'!V6="WSD","WSD",IF('full menu'!V6="UASC","nonat",IF('full menu'!V6="X","X","")))))))))))</f>
        <v>UD</v>
      </c>
      <c r="W6" s="3" t="str">
        <f>IF('full menu'!W6="MDC","MDC",IF(OR('full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menu'!W6="WSD","WSD",IF('full menu'!W6="UASC","nonat",IF('full menu'!W6="X","X","")))))))))))</f>
        <v>UD</v>
      </c>
      <c r="X6" s="3" t="str">
        <f>IF('full menu'!X6="MDC","MDC",IF(OR('full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menu'!X6="WSD","WSD",IF('full menu'!X6="UASC","nonat",IF('full menu'!X6="X","X","")))))))))))</f>
        <v>LSD</v>
      </c>
      <c r="Y6" s="3" t="str">
        <f>IF('full menu'!Y6="MDC","MDC",IF(OR('full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menu'!Y6="WSD","WSD",IF('full menu'!Y6="UASC","nonat",IF('full menu'!Y6="X","X","")))))))))))</f>
        <v>LSD</v>
      </c>
      <c r="Z6" s="3" t="str">
        <f>IF('full menu'!Z6="MDC","MDC",IF(OR('full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menu'!Z6="WSD","WSD",IF('full menu'!Z6="UASC","nonat",IF('full menu'!Z6="X","X","")))))))))))</f>
        <v>ERfix</v>
      </c>
      <c r="AA6" s="3" t="str">
        <f>IF('full menu'!AA6="MDC","MDC",IF(OR('full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menu'!AA6="WSD","WSD",IF('full menu'!AA6="UASC","nonat",IF('full menu'!AA6="X","X","")))))))))))</f>
        <v>ERfix</v>
      </c>
      <c r="AB6" s="3" t="str">
        <f>IF('full menu'!AB6="MDC","MDC",IF(OR('full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menu'!AB6="WSD","WSD",IF('full menu'!AB6="UASC","nonat",IF('full menu'!AB6="X","X","")))))))))))</f>
        <v>ERfix</v>
      </c>
      <c r="AC6" s="3" t="str">
        <f>IF('full menu'!AC6="MDC","MDC",IF(OR('full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menu'!AC6="WSD","WSD",IF('full menu'!AC6="UASC","nonat",IF('full menu'!AC6="X","X","")))))))))))</f>
        <v>ERfix</v>
      </c>
      <c r="AD6" s="3" t="str">
        <f>IF('full menu'!AD6="MDC","MDC",IF(OR('full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menu'!AD6="WSD","WSD",IF('full menu'!AD6="UASC","nonat",IF('full menu'!AD6="X","X","")))))))))))</f>
        <v>ERfix</v>
      </c>
      <c r="AE6" s="3" t="str">
        <f>IF('full menu'!AE6="MDC","MDC",IF(OR('full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menu'!AE6="WSD","WSD",IF('full menu'!AE6="UASC","nonat",IF('full menu'!AE6="X","X","")))))))))))</f>
        <v>ERfix</v>
      </c>
      <c r="AF6" s="3" t="str">
        <f>IF('full menu'!AF6="MDC","MDC",IF(OR('full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menu'!AF6="WSD","WSD",IF('full menu'!AF6="UASC","nonat",IF('full menu'!AF6="X","X","")))))))))))</f>
        <v>ERfix</v>
      </c>
      <c r="AG6" s="3" t="str">
        <f>IF('full menu'!AG6="MDC","MDC",IF(OR('full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menu'!AG6="WSD","WSD",IF('full menu'!AG6="UASC","nonat",IF('full menu'!AG6="X","X","")))))))))))</f>
        <v>ERfix</v>
      </c>
      <c r="AH6" s="3" t="str">
        <f>IF('full menu'!AH6="MDC","MDC",IF(OR('full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menu'!AH6="WSD","WSD",IF('full menu'!AH6="UASC","nonat",IF('full menu'!AH6="X","X","")))))))))))</f>
        <v>ERfix</v>
      </c>
      <c r="AI6" s="3" t="str">
        <f>IF('full menu'!AI6="MDC","MDC",IF(OR('full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menu'!AI6="WSD","WSD",IF('full menu'!AI6="UASC","nonat",IF('full menu'!AI6="X","X","")))))))))))</f>
        <v>ERfix</v>
      </c>
      <c r="AJ6" s="3" t="str">
        <f>IF('full menu'!AJ6="MDC","MDC",IF(OR('full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menu'!AJ6="WSD","WSD",IF('full menu'!AJ6="UASC","nonat",IF('full menu'!AJ6="X","X","")))))))))))</f>
        <v>ERfix</v>
      </c>
      <c r="AK6" s="3" t="str">
        <f>IF('full menu'!AK6="MDC","MDC",IF(OR('full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menu'!AK6="WSD","WSD",IF('full menu'!AK6="UASC","nonat",IF('full menu'!AK6="X","X","")))))))))))</f>
        <v>ERfix</v>
      </c>
      <c r="AL6" s="3" t="str">
        <f>IF('full menu'!AL6="MDC","MDC",IF(OR('full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menu'!AL6="WSD","WSD",IF('full menu'!AL6="UASC","nonat",IF('full menu'!AL6="X","X","")))))))))))</f>
        <v>ERfix</v>
      </c>
      <c r="AM6" s="3" t="str">
        <f>IF('full menu'!AM6="MDC","MDC",IF(OR('full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menu'!AM6="WSD","WSD",IF('full menu'!AM6="UASC","nonat",IF('full menu'!AM6="X","X","")))))))))))</f>
        <v>ERfix</v>
      </c>
      <c r="AN6" s="3" t="str">
        <f>IF('full menu'!AN6="MDC","MDC",IF(OR('full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menu'!AN6="WSD","WSD",IF('full menu'!AN6="UASC","nonat",IF('full menu'!AN6="X","X","")))))))))))</f>
        <v>ERfix</v>
      </c>
      <c r="AO6" s="3" t="str">
        <f>IF('full menu'!AO6="MDC","MDC",IF(OR('full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menu'!AO6="WSD","WSD",IF('full menu'!AO6="UASC","nonat",IF('full menu'!AO6="X","X","")))))))))))</f>
        <v>ERfix</v>
      </c>
      <c r="AP6" s="3" t="str">
        <f>IF('full menu'!AP6="MDC","MDC",IF(OR('full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menu'!AP6="WSD","WSD",IF('full menu'!AP6="UASC","nonat",IF('full menu'!AP6="X","X","")))))))))))</f>
        <v>ERfix</v>
      </c>
      <c r="AQ6" s="3" t="str">
        <f>IF('full menu'!AQ6="MDC","MDC",IF(OR('full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menu'!AQ6="WSD","WSD",IF('full menu'!AQ6="UASC","nonat",IF('full menu'!AQ6="X","X","")))))))))))</f>
        <v>ERfix</v>
      </c>
      <c r="AR6" s="3" t="str">
        <f>IF('full menu'!AR6="MDC","MDC",IF(OR('full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menu'!AR6="WSD","WSD",IF('full menu'!AR6="UASC","nonat",IF('full menu'!AR6="X","X","")))))))))))</f>
        <v>ERfix</v>
      </c>
      <c r="AS6" s="3" t="str">
        <f>IF('full menu'!AS6="MDC","MDC",IF(OR('full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menu'!AS6="WSD","WSD",IF('full menu'!AS6="UASC","nonat",IF('full menu'!AS6="X","X","")))))))))))</f>
        <v>ERfix</v>
      </c>
    </row>
    <row r="7" spans="1:45" ht="15.5" x14ac:dyDescent="0.35">
      <c r="A7" t="s">
        <v>6</v>
      </c>
      <c r="B7" s="3" t="str">
        <f>IF('full menu'!B7="MDC","MDC",IF(OR('full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menu'!B7="WSD","WSD",IF('full menu'!B7="UASC","nonat",IF('full menu'!B7="X","X","")))))))))))</f>
        <v>X</v>
      </c>
      <c r="C7" s="3" t="str">
        <f>IF('full menu'!C7="MDC","MDC",IF(OR('full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menu'!C7="WSD","WSD",IF('full menu'!C7="UASC","nonat",IF('full menu'!C7="X","X","")))))))))))</f>
        <v>X</v>
      </c>
      <c r="D7" s="3" t="str">
        <f>IF('full menu'!D7="MDC","MDC",IF(OR('full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menu'!D7="WSD","WSD",IF('full menu'!D7="UASC","nonat",IF('full menu'!D7="X","X","")))))))))))</f>
        <v>X</v>
      </c>
      <c r="E7" s="3" t="str">
        <f>IF('full menu'!E7="MDC","MDC",IF(OR('full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menu'!E7="WSD","WSD",IF('full menu'!E7="UASC","nonat",IF('full menu'!E7="X","X","")))))))))))</f>
        <v>X</v>
      </c>
      <c r="F7" s="3" t="str">
        <f>IF('full menu'!F7="MDC","MDC",IF(OR('full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menu'!F7="WSD","WSD",IF('full menu'!F7="UASC","nonat",IF('full menu'!F7="X","X","")))))))))))</f>
        <v>X</v>
      </c>
      <c r="G7" s="3" t="str">
        <f>IF('full menu'!G7="MDC","MDC",IF(OR('full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menu'!G7="WSD","WSD",IF('full menu'!G7="UASC","nonat",IF('full menu'!G7="X","X","")))))))))))</f>
        <v>X</v>
      </c>
      <c r="H7" s="3" t="str">
        <f>IF('full menu'!H7="MDC","MDC",IF(OR('full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menu'!H7="WSD","WSD",IF('full menu'!H7="UASC","nonat",IF('full menu'!H7="X","X","")))))))))))</f>
        <v>X</v>
      </c>
      <c r="I7" s="3" t="str">
        <f>IF('full menu'!I7="MDC","MDC",IF(OR('full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menu'!I7="WSD","WSD",IF('full menu'!I7="UASC","nonat",IF('full menu'!I7="X","X","")))))))))))</f>
        <v>X</v>
      </c>
      <c r="J7" s="3" t="str">
        <f>IF('full menu'!J7="MDC","MDC",IF(OR('full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menu'!J7="WSD","WSD",IF('full menu'!J7="UASC","nonat",IF('full menu'!J7="X","X","")))))))))))</f>
        <v>X</v>
      </c>
      <c r="K7" s="3" t="str">
        <f>IF('full menu'!K7="MDC","MDC",IF(OR('full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menu'!K7="WSD","WSD",IF('full menu'!K7="UASC","nonat",IF('full menu'!K7="X","X","")))))))))))</f>
        <v>X</v>
      </c>
      <c r="L7" s="3" t="str">
        <f>IF('full menu'!L7="MDC","MDC",IF(OR('full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menu'!L7="WSD","WSD",IF('full menu'!L7="UASC","nonat",IF('full menu'!L7="X","X","")))))))))))</f>
        <v>X</v>
      </c>
      <c r="M7" s="3" t="str">
        <f>IF('full menu'!M7="MDC","MDC",IF(OR('full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menu'!M7="WSD","WSD",IF('full menu'!M7="UASC","nonat",IF('full menu'!M7="X","X","")))))))))))</f>
        <v>X</v>
      </c>
      <c r="N7" s="3" t="str">
        <f>IF('full menu'!N7="MDC","MDC",IF(OR('full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menu'!N7="WSD","WSD",IF('full menu'!N7="UASC","nonat",IF('full menu'!N7="X","X","")))))))))))</f>
        <v>X</v>
      </c>
      <c r="O7" s="3" t="str">
        <f>IF('full menu'!O7="MDC","MDC",IF(OR('full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menu'!O7="WSD","WSD",IF('full menu'!O7="UASC","nonat",IF('full menu'!O7="X","X","")))))))))))</f>
        <v>X</v>
      </c>
      <c r="P7" s="3" t="str">
        <f>IF('full menu'!P7="MDC","MDC",IF(OR('full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menu'!P7="WSD","WSD",IF('full menu'!P7="UASC","nonat",IF('full menu'!P7="X","X","")))))))))))</f>
        <v>X</v>
      </c>
      <c r="Q7" s="3" t="str">
        <f>IF('full menu'!Q7="MDC","MDC",IF(OR('full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menu'!Q7="WSD","WSD",IF('full menu'!Q7="UASC","nonat",IF('full menu'!Q7="X","X","")))))))))))</f>
        <v>X</v>
      </c>
      <c r="R7" s="3" t="str">
        <f>IF('full menu'!R7="MDC","MDC",IF(OR('full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menu'!R7="WSD","WSD",IF('full menu'!R7="UASC","nonat",IF('full menu'!R7="X","X","")))))))))))</f>
        <v>X</v>
      </c>
      <c r="S7" s="3" t="str">
        <f>IF('full menu'!S7="MDC","MDC",IF(OR('full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menu'!S7="WSD","WSD",IF('full menu'!S7="UASC","nonat",IF('full menu'!S7="X","X","")))))))))))</f>
        <v>UD</v>
      </c>
      <c r="T7" s="3" t="str">
        <f>IF('full menu'!T7="MDC","MDC",IF(OR('full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menu'!T7="WSD","WSD",IF('full menu'!T7="UASC","nonat",IF('full menu'!T7="X","X","")))))))))))</f>
        <v>UD</v>
      </c>
      <c r="U7" s="3" t="str">
        <f>IF('full menu'!U7="MDC","MDC",IF(OR('full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menu'!U7="WSD","WSD",IF('full menu'!U7="UASC","nonat",IF('full menu'!U7="X","X","")))))))))))</f>
        <v>UD</v>
      </c>
      <c r="V7" s="3" t="str">
        <f>IF('full menu'!V7="MDC","MDC",IF(OR('full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menu'!V7="WSD","WSD",IF('full menu'!V7="UASC","nonat",IF('full menu'!V7="X","X","")))))))))))</f>
        <v>UD</v>
      </c>
      <c r="W7" s="3" t="str">
        <f>IF('full menu'!W7="MDC","MDC",IF(OR('full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menu'!W7="WSD","WSD",IF('full menu'!W7="UASC","nonat",IF('full menu'!W7="X","X","")))))))))))</f>
        <v>LSD</v>
      </c>
      <c r="X7" s="3" t="str">
        <f>IF('full menu'!X7="MDC","MDC",IF(OR('full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menu'!X7="WSD","WSD",IF('full menu'!X7="UASC","nonat",IF('full menu'!X7="X","X","")))))))))))</f>
        <v>LSD</v>
      </c>
      <c r="Y7" s="3" t="str">
        <f>IF('full menu'!Y7="MDC","MDC",IF(OR('full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menu'!Y7="WSD","WSD",IF('full menu'!Y7="UASC","nonat",IF('full menu'!Y7="X","X","")))))))))))</f>
        <v>LSD</v>
      </c>
      <c r="Z7" s="3" t="str">
        <f>IF('full menu'!Z7="MDC","MDC",IF(OR('full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menu'!Z7="WSD","WSD",IF('full menu'!Z7="UASC","nonat",IF('full menu'!Z7="X","X","")))))))))))</f>
        <v>LSD</v>
      </c>
      <c r="AA7" s="3" t="str">
        <f>IF('full menu'!AA7="MDC","MDC",IF(OR('full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menu'!AA7="WSD","WSD",IF('full menu'!AA7="UASC","nonat",IF('full menu'!AA7="X","X","")))))))))))</f>
        <v>LSD</v>
      </c>
      <c r="AB7" s="3" t="str">
        <f>IF('full menu'!AB7="MDC","MDC",IF(OR('full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menu'!AB7="WSD","WSD",IF('full menu'!AB7="UASC","nonat",IF('full menu'!AB7="X","X","")))))))))))</f>
        <v>LSD</v>
      </c>
      <c r="AC7" s="3" t="str">
        <f>IF('full menu'!AC7="MDC","MDC",IF(OR('full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menu'!AC7="WSD","WSD",IF('full menu'!AC7="UASC","nonat",IF('full menu'!AC7="X","X","")))))))))))</f>
        <v>LSD</v>
      </c>
      <c r="AD7" s="3" t="str">
        <f>IF('full menu'!AD7="MDC","MDC",IF(OR('full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menu'!AD7="WSD","WSD",IF('full menu'!AD7="UASC","nonat",IF('full menu'!AD7="X","X","")))))))))))</f>
        <v>LSD</v>
      </c>
      <c r="AE7" s="3" t="str">
        <f>IF('full menu'!AE7="MDC","MDC",IF(OR('full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menu'!AE7="WSD","WSD",IF('full menu'!AE7="UASC","nonat",IF('full menu'!AE7="X","X","")))))))))))</f>
        <v>LSD</v>
      </c>
      <c r="AF7" s="3" t="str">
        <f>IF('full menu'!AF7="MDC","MDC",IF(OR('full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menu'!AF7="WSD","WSD",IF('full menu'!AF7="UASC","nonat",IF('full menu'!AF7="X","X","")))))))))))</f>
        <v>LSD</v>
      </c>
      <c r="AG7" s="3" t="str">
        <f>IF('full menu'!AG7="MDC","MDC",IF(OR('full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menu'!AG7="WSD","WSD",IF('full menu'!AG7="UASC","nonat",IF('full menu'!AG7="X","X","")))))))))))</f>
        <v>LSD</v>
      </c>
      <c r="AH7" s="3" t="str">
        <f>IF('full menu'!AH7="MDC","MDC",IF(OR('full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menu'!AH7="WSD","WSD",IF('full menu'!AH7="UASC","nonat",IF('full menu'!AH7="X","X","")))))))))))</f>
        <v>LSD</v>
      </c>
      <c r="AI7" s="3" t="str">
        <f>IF('full menu'!AI7="MDC","MDC",IF(OR('full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menu'!AI7="WSD","WSD",IF('full menu'!AI7="UASC","nonat",IF('full menu'!AI7="X","X","")))))))))))</f>
        <v>LSD</v>
      </c>
      <c r="AJ7" s="3" t="str">
        <f>IF('full menu'!AJ7="MDC","MDC",IF(OR('full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menu'!AJ7="WSD","WSD",IF('full menu'!AJ7="UASC","nonat",IF('full menu'!AJ7="X","X","")))))))))))</f>
        <v>LSD</v>
      </c>
      <c r="AK7" s="3" t="str">
        <f>IF('full menu'!AK7="MDC","MDC",IF(OR('full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menu'!AK7="WSD","WSD",IF('full menu'!AK7="UASC","nonat",IF('full menu'!AK7="X","X","")))))))))))</f>
        <v>LSD</v>
      </c>
      <c r="AL7" s="3" t="str">
        <f>IF('full menu'!AL7="MDC","MDC",IF(OR('full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menu'!AL7="WSD","WSD",IF('full menu'!AL7="UASC","nonat",IF('full menu'!AL7="X","X","")))))))))))</f>
        <v>LSD</v>
      </c>
      <c r="AM7" s="3" t="str">
        <f>IF('full menu'!AM7="MDC","MDC",IF(OR('full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menu'!AM7="WSD","WSD",IF('full menu'!AM7="UASC","nonat",IF('full menu'!AM7="X","X","")))))))))))</f>
        <v>LSD</v>
      </c>
      <c r="AN7" s="3" t="str">
        <f>IF('full menu'!AN7="MDC","MDC",IF(OR('full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menu'!AN7="WSD","WSD",IF('full menu'!AN7="UASC","nonat",IF('full menu'!AN7="X","X","")))))))))))</f>
        <v>LSD</v>
      </c>
      <c r="AO7" s="3" t="str">
        <f>IF('full menu'!AO7="MDC","MDC",IF(OR('full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menu'!AO7="WSD","WSD",IF('full menu'!AO7="UASC","nonat",IF('full menu'!AO7="X","X","")))))))))))</f>
        <v>LSD</v>
      </c>
      <c r="AP7" s="3" t="str">
        <f>IF('full menu'!AP7="MDC","MDC",IF(OR('full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menu'!AP7="WSD","WSD",IF('full menu'!AP7="UASC","nonat",IF('full menu'!AP7="X","X","")))))))))))</f>
        <v>LSD</v>
      </c>
      <c r="AQ7" s="3" t="str">
        <f>IF('full menu'!AQ7="MDC","MDC",IF(OR('full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menu'!AQ7="WSD","WSD",IF('full menu'!AQ7="UASC","nonat",IF('full menu'!AQ7="X","X","")))))))))))</f>
        <v>LSD</v>
      </c>
      <c r="AR7" s="3" t="str">
        <f>IF('full menu'!AR7="MDC","MDC",IF(OR('full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menu'!AR7="WSD","WSD",IF('full menu'!AR7="UASC","nonat",IF('full menu'!AR7="X","X","")))))))))))</f>
        <v>LSD</v>
      </c>
      <c r="AS7" s="3" t="str">
        <f>IF('full menu'!AS7="MDC","MDC",IF(OR('full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menu'!AS7="WSD","WSD",IF('full menu'!AS7="UASC","nonat",IF('full menu'!AS7="X","X","")))))))))))</f>
        <v>LSD</v>
      </c>
    </row>
    <row r="8" spans="1:45" ht="15.5" x14ac:dyDescent="0.35">
      <c r="A8" t="s">
        <v>7</v>
      </c>
      <c r="B8" s="3" t="str">
        <f>IF('full menu'!B8="MDC","MDC",IF(OR('full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menu'!B8="WSD","WSD",IF('full menu'!B8="UASC","nonat",IF('full menu'!B8="X","X","")))))))))))</f>
        <v>X</v>
      </c>
      <c r="C8" s="3" t="str">
        <f>IF('full menu'!C8="MDC","MDC",IF(OR('full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menu'!C8="WSD","WSD",IF('full menu'!C8="UASC","nonat",IF('full menu'!C8="X","X","")))))))))))</f>
        <v>X</v>
      </c>
      <c r="D8" s="3" t="str">
        <f>IF('full menu'!D8="MDC","MDC",IF(OR('full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menu'!D8="WSD","WSD",IF('full menu'!D8="UASC","nonat",IF('full menu'!D8="X","X","")))))))))))</f>
        <v>X</v>
      </c>
      <c r="E8" s="3" t="str">
        <f>IF('full menu'!E8="MDC","MDC",IF(OR('full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menu'!E8="WSD","WSD",IF('full menu'!E8="UASC","nonat",IF('full menu'!E8="X","X","")))))))))))</f>
        <v>X</v>
      </c>
      <c r="F8" s="3" t="str">
        <f>IF('full menu'!F8="MDC","MDC",IF(OR('full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menu'!F8="WSD","WSD",IF('full menu'!F8="UASC","nonat",IF('full menu'!F8="X","X","")))))))))))</f>
        <v>X</v>
      </c>
      <c r="G8" s="3" t="str">
        <f>IF('full menu'!G8="MDC","MDC",IF(OR('full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menu'!G8="WSD","WSD",IF('full menu'!G8="UASC","nonat",IF('full menu'!G8="X","X","")))))))))))</f>
        <v>X</v>
      </c>
      <c r="H8" s="3" t="str">
        <f>IF('full menu'!H8="MDC","MDC",IF(OR('full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menu'!H8="WSD","WSD",IF('full menu'!H8="UASC","nonat",IF('full menu'!H8="X","X","")))))))))))</f>
        <v>X</v>
      </c>
      <c r="I8" s="3" t="str">
        <f>IF('full menu'!I8="MDC","MDC",IF(OR('full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menu'!I8="WSD","WSD",IF('full menu'!I8="UASC","nonat",IF('full menu'!I8="X","X","")))))))))))</f>
        <v>X</v>
      </c>
      <c r="J8" s="3" t="str">
        <f>IF('full menu'!J8="MDC","MDC",IF(OR('full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menu'!J8="WSD","WSD",IF('full menu'!J8="UASC","nonat",IF('full menu'!J8="X","X","")))))))))))</f>
        <v>X</v>
      </c>
      <c r="K8" s="3" t="str">
        <f>IF('full menu'!K8="MDC","MDC",IF(OR('full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menu'!K8="WSD","WSD",IF('full menu'!K8="UASC","nonat",IF('full menu'!K8="X","X","")))))))))))</f>
        <v>X</v>
      </c>
      <c r="L8" s="3" t="str">
        <f>IF('full menu'!L8="MDC","MDC",IF(OR('full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menu'!L8="WSD","WSD",IF('full menu'!L8="UASC","nonat",IF('full menu'!L8="X","X","")))))))))))</f>
        <v>X</v>
      </c>
      <c r="M8" s="3" t="str">
        <f>IF('full menu'!M8="MDC","MDC",IF(OR('full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menu'!M8="WSD","WSD",IF('full menu'!M8="UASC","nonat",IF('full menu'!M8="X","X","")))))))))))</f>
        <v>X</v>
      </c>
      <c r="N8" s="3" t="str">
        <f>IF('full menu'!N8="MDC","MDC",IF(OR('full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menu'!N8="WSD","WSD",IF('full menu'!N8="UASC","nonat",IF('full menu'!N8="X","X","")))))))))))</f>
        <v>X</v>
      </c>
      <c r="O8" s="3" t="str">
        <f>IF('full menu'!O8="MDC","MDC",IF(OR('full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menu'!O8="WSD","WSD",IF('full menu'!O8="UASC","nonat",IF('full menu'!O8="X","X","")))))))))))</f>
        <v>X</v>
      </c>
      <c r="P8" s="3" t="str">
        <f>IF('full menu'!P8="MDC","MDC",IF(OR('full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menu'!P8="WSD","WSD",IF('full menu'!P8="UASC","nonat",IF('full menu'!P8="X","X","")))))))))))</f>
        <v>X</v>
      </c>
      <c r="Q8" s="3" t="str">
        <f>IF('full menu'!Q8="MDC","MDC",IF(OR('full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menu'!Q8="WSD","WSD",IF('full menu'!Q8="UASC","nonat",IF('full menu'!Q8="X","X","")))))))))))</f>
        <v>X</v>
      </c>
      <c r="R8" s="3" t="str">
        <f>IF('full menu'!R8="MDC","MDC",IF(OR('full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menu'!R8="WSD","WSD",IF('full menu'!R8="UASC","nonat",IF('full menu'!R8="X","X","")))))))))))</f>
        <v>X</v>
      </c>
      <c r="S8" s="3" t="str">
        <f>IF('full menu'!S8="MDC","MDC",IF(OR('full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menu'!S8="WSD","WSD",IF('full menu'!S8="UASC","nonat",IF('full menu'!S8="X","X","")))))))))))</f>
        <v>X</v>
      </c>
      <c r="T8" s="3" t="str">
        <f>IF('full menu'!T8="MDC","MDC",IF(OR('full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menu'!T8="WSD","WSD",IF('full menu'!T8="UASC","nonat",IF('full menu'!T8="X","X","")))))))))))</f>
        <v>UD</v>
      </c>
      <c r="U8" s="3" t="str">
        <f>IF('full menu'!U8="MDC","MDC",IF(OR('full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menu'!U8="WSD","WSD",IF('full menu'!U8="UASC","nonat",IF('full menu'!U8="X","X","")))))))))))</f>
        <v>UD</v>
      </c>
      <c r="V8" s="3" t="str">
        <f>IF('full menu'!V8="MDC","MDC",IF(OR('full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menu'!V8="WSD","WSD",IF('full menu'!V8="UASC","nonat",IF('full menu'!V8="X","X","")))))))))))</f>
        <v>LSD</v>
      </c>
      <c r="W8" s="3" t="str">
        <f>IF('full menu'!W8="MDC","MDC",IF(OR('full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menu'!W8="WSD","WSD",IF('full menu'!W8="UASC","nonat",IF('full menu'!W8="X","X","")))))))))))</f>
        <v>LSD</v>
      </c>
      <c r="X8" s="3" t="str">
        <f>IF('full menu'!X8="MDC","MDC",IF(OR('full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menu'!X8="WSD","WSD",IF('full menu'!X8="UASC","nonat",IF('full menu'!X8="X","X","")))))))))))</f>
        <v>LSD</v>
      </c>
      <c r="Y8" s="3" t="str">
        <f>IF('full menu'!Y8="MDC","MDC",IF(OR('full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menu'!Y8="WSD","WSD",IF('full menu'!Y8="UASC","nonat",IF('full menu'!Y8="X","X","")))))))))))</f>
        <v>LSD</v>
      </c>
      <c r="Z8" s="3" t="str">
        <f>IF('full menu'!Z8="MDC","MDC",IF(OR('full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menu'!Z8="WSD","WSD",IF('full menu'!Z8="UASC","nonat",IF('full menu'!Z8="X","X","")))))))))))</f>
        <v>LSD</v>
      </c>
      <c r="AA8" s="3" t="str">
        <f>IF('full menu'!AA8="MDC","MDC",IF(OR('full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menu'!AA8="WSD","WSD",IF('full menu'!AA8="UASC","nonat",IF('full menu'!AA8="X","X","")))))))))))</f>
        <v>LSD</v>
      </c>
      <c r="AB8" s="3" t="str">
        <f>IF('full menu'!AB8="MDC","MDC",IF(OR('full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menu'!AB8="WSD","WSD",IF('full menu'!AB8="UASC","nonat",IF('full menu'!AB8="X","X","")))))))))))</f>
        <v>LSD</v>
      </c>
      <c r="AC8" s="3" t="str">
        <f>IF('full menu'!AC8="MDC","MDC",IF(OR('full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menu'!AC8="WSD","WSD",IF('full menu'!AC8="UASC","nonat",IF('full menu'!AC8="X","X","")))))))))))</f>
        <v>LSD</v>
      </c>
      <c r="AD8" s="3" t="str">
        <f>IF('full menu'!AD8="MDC","MDC",IF(OR('full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menu'!AD8="WSD","WSD",IF('full menu'!AD8="UASC","nonat",IF('full menu'!AD8="X","X","")))))))))))</f>
        <v>LSD</v>
      </c>
      <c r="AE8" s="3" t="str">
        <f>IF('full menu'!AE8="MDC","MDC",IF(OR('full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menu'!AE8="WSD","WSD",IF('full menu'!AE8="UASC","nonat",IF('full menu'!AE8="X","X","")))))))))))</f>
        <v>LSD</v>
      </c>
      <c r="AF8" s="3" t="str">
        <f>IF('full menu'!AF8="MDC","MDC",IF(OR('full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menu'!AF8="WSD","WSD",IF('full menu'!AF8="UASC","nonat",IF('full menu'!AF8="X","X","")))))))))))</f>
        <v>LSD</v>
      </c>
      <c r="AG8" s="3" t="str">
        <f>IF('full menu'!AG8="MDC","MDC",IF(OR('full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menu'!AG8="WSD","WSD",IF('full menu'!AG8="UASC","nonat",IF('full menu'!AG8="X","X","")))))))))))</f>
        <v>LSD</v>
      </c>
      <c r="AH8" s="3" t="str">
        <f>IF('full menu'!AH8="MDC","MDC",IF(OR('full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menu'!AH8="WSD","WSD",IF('full menu'!AH8="UASC","nonat",IF('full menu'!AH8="X","X","")))))))))))</f>
        <v>LSD</v>
      </c>
      <c r="AI8" s="3" t="str">
        <f>IF('full menu'!AI8="MDC","MDC",IF(OR('full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menu'!AI8="WSD","WSD",IF('full menu'!AI8="UASC","nonat",IF('full menu'!AI8="X","X","")))))))))))</f>
        <v>LSD</v>
      </c>
      <c r="AJ8" s="3" t="str">
        <f>IF('full menu'!AJ8="MDC","MDC",IF(OR('full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menu'!AJ8="WSD","WSD",IF('full menu'!AJ8="UASC","nonat",IF('full menu'!AJ8="X","X","")))))))))))</f>
        <v>LSD</v>
      </c>
      <c r="AK8" s="3" t="str">
        <f>IF('full menu'!AK8="MDC","MDC",IF(OR('full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menu'!AK8="WSD","WSD",IF('full menu'!AK8="UASC","nonat",IF('full menu'!AK8="X","X","")))))))))))</f>
        <v>LSD</v>
      </c>
      <c r="AL8" s="3" t="str">
        <f>IF('full menu'!AL8="MDC","MDC",IF(OR('full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menu'!AL8="WSD","WSD",IF('full menu'!AL8="UASC","nonat",IF('full menu'!AL8="X","X","")))))))))))</f>
        <v>LSD</v>
      </c>
      <c r="AM8" s="3" t="str">
        <f>IF('full menu'!AM8="MDC","MDC",IF(OR('full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menu'!AM8="WSD","WSD",IF('full menu'!AM8="UASC","nonat",IF('full menu'!AM8="X","X","")))))))))))</f>
        <v>LSD</v>
      </c>
      <c r="AN8" s="3" t="str">
        <f>IF('full menu'!AN8="MDC","MDC",IF(OR('full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menu'!AN8="WSD","WSD",IF('full menu'!AN8="UASC","nonat",IF('full menu'!AN8="X","X","")))))))))))</f>
        <v>LSD</v>
      </c>
      <c r="AO8" s="3" t="str">
        <f>IF('full menu'!AO8="MDC","MDC",IF(OR('full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menu'!AO8="WSD","WSD",IF('full menu'!AO8="UASC","nonat",IF('full menu'!AO8="X","X","")))))))))))</f>
        <v>LSD</v>
      </c>
      <c r="AP8" s="3" t="str">
        <f>IF('full menu'!AP8="MDC","MDC",IF(OR('full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menu'!AP8="WSD","WSD",IF('full menu'!AP8="UASC","nonat",IF('full menu'!AP8="X","X","")))))))))))</f>
        <v>LSD</v>
      </c>
      <c r="AQ8" s="3" t="str">
        <f>IF('full menu'!AQ8="MDC","MDC",IF(OR('full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menu'!AQ8="WSD","WSD",IF('full menu'!AQ8="UASC","nonat",IF('full menu'!AQ8="X","X","")))))))))))</f>
        <v>LSD</v>
      </c>
      <c r="AR8" s="3" t="str">
        <f>IF('full menu'!AR8="MDC","MDC",IF(OR('full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menu'!AR8="WSD","WSD",IF('full menu'!AR8="UASC","nonat",IF('full menu'!AR8="X","X","")))))))))))</f>
        <v>LSD</v>
      </c>
      <c r="AS8" s="3" t="str">
        <f>IF('full menu'!AS8="MDC","MDC",IF(OR('full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menu'!AS8="WSD","WSD",IF('full menu'!AS8="UASC","nonat",IF('full menu'!AS8="X","X","")))))))))))</f>
        <v>ITs</v>
      </c>
    </row>
    <row r="9" spans="1:45" ht="15.5" x14ac:dyDescent="0.35">
      <c r="A9" t="s">
        <v>45</v>
      </c>
      <c r="B9" s="3" t="str">
        <f>IF('full menu'!B9="MDC","MDC",IF(OR('full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menu'!B9="WSD","WSD",IF('full menu'!B9="UASC","nonat",IF('full menu'!B9="X","X","")))))))))))</f>
        <v>X</v>
      </c>
      <c r="C9" s="3" t="str">
        <f>IF('full menu'!C9="MDC","MDC",IF(OR('full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menu'!C9="WSD","WSD",IF('full menu'!C9="UASC","nonat",IF('full menu'!C9="X","X","")))))))))))</f>
        <v>X</v>
      </c>
      <c r="D9" s="3" t="str">
        <f>IF('full menu'!D9="MDC","MDC",IF(OR('full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menu'!D9="WSD","WSD",IF('full menu'!D9="UASC","nonat",IF('full menu'!D9="X","X","")))))))))))</f>
        <v>X</v>
      </c>
      <c r="E9" s="3" t="str">
        <f>IF('full menu'!E9="MDC","MDC",IF(OR('full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menu'!E9="WSD","WSD",IF('full menu'!E9="UASC","nonat",IF('full menu'!E9="X","X","")))))))))))</f>
        <v>X</v>
      </c>
      <c r="F9" s="3" t="str">
        <f>IF('full menu'!F9="MDC","MDC",IF(OR('full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menu'!F9="WSD","WSD",IF('full menu'!F9="UASC","nonat",IF('full menu'!F9="X","X","")))))))))))</f>
        <v>X</v>
      </c>
      <c r="G9" s="3" t="str">
        <f>IF('full menu'!G9="MDC","MDC",IF(OR('full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menu'!G9="WSD","WSD",IF('full menu'!G9="UASC","nonat",IF('full menu'!G9="X","X","")))))))))))</f>
        <v>X</v>
      </c>
      <c r="H9" s="3" t="str">
        <f>IF('full menu'!H9="MDC","MDC",IF(OR('full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menu'!H9="WSD","WSD",IF('full menu'!H9="UASC","nonat",IF('full menu'!H9="X","X","")))))))))))</f>
        <v>X</v>
      </c>
      <c r="I9" s="3" t="str">
        <f>IF('full menu'!I9="MDC","MDC",IF(OR('full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menu'!I9="WSD","WSD",IF('full menu'!I9="UASC","nonat",IF('full menu'!I9="X","X","")))))))))))</f>
        <v>X</v>
      </c>
      <c r="J9" s="3" t="str">
        <f>IF('full menu'!J9="MDC","MDC",IF(OR('full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menu'!J9="WSD","WSD",IF('full menu'!J9="UASC","nonat",IF('full menu'!J9="X","X","")))))))))))</f>
        <v>X</v>
      </c>
      <c r="K9" s="3" t="str">
        <f>IF('full menu'!K9="MDC","MDC",IF(OR('full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menu'!K9="WSD","WSD",IF('full menu'!K9="UASC","nonat",IF('full menu'!K9="X","X","")))))))))))</f>
        <v>X</v>
      </c>
      <c r="L9" s="3" t="str">
        <f>IF('full menu'!L9="MDC","MDC",IF(OR('full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menu'!L9="WSD","WSD",IF('full menu'!L9="UASC","nonat",IF('full menu'!L9="X","X","")))))))))))</f>
        <v>X</v>
      </c>
      <c r="M9" s="3" t="str">
        <f>IF('full menu'!M9="MDC","MDC",IF(OR('full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menu'!M9="WSD","WSD",IF('full menu'!M9="UASC","nonat",IF('full menu'!M9="X","X","")))))))))))</f>
        <v>X</v>
      </c>
      <c r="N9" s="3" t="str">
        <f>IF('full menu'!N9="MDC","MDC",IF(OR('full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menu'!N9="WSD","WSD",IF('full menu'!N9="UASC","nonat",IF('full menu'!N9="X","X","")))))))))))</f>
        <v>X</v>
      </c>
      <c r="O9" s="3" t="str">
        <f>IF('full menu'!O9="MDC","MDC",IF(OR('full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menu'!O9="WSD","WSD",IF('full menu'!O9="UASC","nonat",IF('full menu'!O9="X","X","")))))))))))</f>
        <v>X</v>
      </c>
      <c r="P9" s="3" t="str">
        <f>IF('full menu'!P9="MDC","MDC",IF(OR('full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menu'!P9="WSD","WSD",IF('full menu'!P9="UASC","nonat",IF('full menu'!P9="X","X","")))))))))))</f>
        <v>X</v>
      </c>
      <c r="Q9" s="3" t="str">
        <f>IF('full menu'!Q9="MDC","MDC",IF(OR('full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menu'!Q9="WSD","WSD",IF('full menu'!Q9="UASC","nonat",IF('full menu'!Q9="X","X","")))))))))))</f>
        <v>X</v>
      </c>
      <c r="R9" s="3" t="str">
        <f>IF('full menu'!R9="MDC","MDC",IF(OR('full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menu'!R9="WSD","WSD",IF('full menu'!R9="UASC","nonat",IF('full menu'!R9="X","X","")))))))))))</f>
        <v>X</v>
      </c>
      <c r="S9" s="3" t="str">
        <f>IF('full menu'!S9="MDC","MDC",IF(OR('full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menu'!S9="WSD","WSD",IF('full menu'!S9="UASC","nonat",IF('full menu'!S9="X","X","")))))))))))</f>
        <v>X</v>
      </c>
      <c r="T9" s="3" t="str">
        <f>IF('full menu'!T9="MDC","MDC",IF(OR('full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menu'!T9="WSD","WSD",IF('full menu'!T9="UASC","nonat",IF('full menu'!T9="X","X","")))))))))))</f>
        <v>X</v>
      </c>
      <c r="U9" s="3" t="str">
        <f>IF('full menu'!U9="MDC","MDC",IF(OR('full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menu'!U9="WSD","WSD",IF('full menu'!U9="UASC","nonat",IF('full menu'!U9="X","X","")))))))))))</f>
        <v>X</v>
      </c>
      <c r="V9" s="3" t="str">
        <f>IF('full menu'!V9="MDC","MDC",IF(OR('full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menu'!V9="WSD","WSD",IF('full menu'!V9="UASC","nonat",IF('full menu'!V9="X","X","")))))))))))</f>
        <v>X</v>
      </c>
      <c r="W9" s="3" t="str">
        <f>IF('full menu'!W9="MDC","MDC",IF(OR('full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menu'!W9="WSD","WSD",IF('full menu'!W9="UASC","nonat",IF('full menu'!W9="X","X","")))))))))))</f>
        <v>X</v>
      </c>
      <c r="X9" s="3" t="str">
        <f>IF('full menu'!X9="MDC","MDC",IF(OR('full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menu'!X9="WSD","WSD",IF('full menu'!X9="UASC","nonat",IF('full menu'!X9="X","X","")))))))))))</f>
        <v>X</v>
      </c>
      <c r="Y9" s="3" t="str">
        <f>IF('full menu'!Y9="MDC","MDC",IF(OR('full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menu'!Y9="WSD","WSD",IF('full menu'!Y9="UASC","nonat",IF('full menu'!Y9="X","X","")))))))))))</f>
        <v>X</v>
      </c>
      <c r="Z9" s="3" t="str">
        <f>IF('full menu'!Z9="MDC","MDC",IF(OR('full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menu'!Z9="WSD","WSD",IF('full menu'!Z9="UASC","nonat",IF('full menu'!Z9="X","X","")))))))))))</f>
        <v>X</v>
      </c>
      <c r="AA9" s="3" t="str">
        <f>IF('full menu'!AA9="MDC","MDC",IF(OR('full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menu'!AA9="WSD","WSD",IF('full menu'!AA9="UASC","nonat",IF('full menu'!AA9="X","X","")))))))))))</f>
        <v>X</v>
      </c>
      <c r="AB9" s="3" t="str">
        <f>IF('full menu'!AB9="MDC","MDC",IF(OR('full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menu'!AB9="WSD","WSD",IF('full menu'!AB9="UASC","nonat",IF('full menu'!AB9="X","X","")))))))))))</f>
        <v>nonat</v>
      </c>
      <c r="AC9" s="3" t="str">
        <f>IF('full menu'!AC9="MDC","MDC",IF(OR('full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menu'!AC9="WSD","WSD",IF('full menu'!AC9="UASC","nonat",IF('full menu'!AC9="X","X","")))))))))))</f>
        <v>nonat</v>
      </c>
      <c r="AD9" s="3" t="str">
        <f>IF('full menu'!AD9="MDC","MDC",IF(OR('full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menu'!AD9="WSD","WSD",IF('full menu'!AD9="UASC","nonat",IF('full menu'!AD9="X","X","")))))))))))</f>
        <v>nonat</v>
      </c>
      <c r="AE9" s="3" t="str">
        <f>IF('full menu'!AE9="MDC","MDC",IF(OR('full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menu'!AE9="WSD","WSD",IF('full menu'!AE9="UASC","nonat",IF('full menu'!AE9="X","X","")))))))))))</f>
        <v>nonat</v>
      </c>
      <c r="AF9" s="3" t="str">
        <f>IF('full menu'!AF9="MDC","MDC",IF(OR('full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menu'!AF9="WSD","WSD",IF('full menu'!AF9="UASC","nonat",IF('full menu'!AF9="X","X","")))))))))))</f>
        <v>nonat</v>
      </c>
      <c r="AG9" s="3" t="str">
        <f>IF('full menu'!AG9="MDC","MDC",IF(OR('full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menu'!AG9="WSD","WSD",IF('full menu'!AG9="UASC","nonat",IF('full menu'!AG9="X","X","")))))))))))</f>
        <v>nonat</v>
      </c>
      <c r="AH9" s="3" t="str">
        <f>IF('full menu'!AH9="MDC","MDC",IF(OR('full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menu'!AH9="WSD","WSD",IF('full menu'!AH9="UASC","nonat",IF('full menu'!AH9="X","X","")))))))))))</f>
        <v>nonat</v>
      </c>
      <c r="AI9" s="3" t="str">
        <f>IF('full menu'!AI9="MDC","MDC",IF(OR('full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menu'!AI9="WSD","WSD",IF('full menu'!AI9="UASC","nonat",IF('full menu'!AI9="X","X","")))))))))))</f>
        <v>nonat</v>
      </c>
      <c r="AJ9" s="3" t="str">
        <f>IF('full menu'!AJ9="MDC","MDC",IF(OR('full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menu'!AJ9="WSD","WSD",IF('full menu'!AJ9="UASC","nonat",IF('full menu'!AJ9="X","X","")))))))))))</f>
        <v>nonat</v>
      </c>
      <c r="AK9" s="3" t="str">
        <f>IF('full menu'!AK9="MDC","MDC",IF(OR('full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menu'!AK9="WSD","WSD",IF('full menu'!AK9="UASC","nonat",IF('full menu'!AK9="X","X","")))))))))))</f>
        <v>nonat</v>
      </c>
      <c r="AL9" s="3" t="str">
        <f>IF('full menu'!AL9="MDC","MDC",IF(OR('full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menu'!AL9="WSD","WSD",IF('full menu'!AL9="UASC","nonat",IF('full menu'!AL9="X","X","")))))))))))</f>
        <v>nonat</v>
      </c>
      <c r="AM9" s="3" t="str">
        <f>IF('full menu'!AM9="MDC","MDC",IF(OR('full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menu'!AM9="WSD","WSD",IF('full menu'!AM9="UASC","nonat",IF('full menu'!AM9="X","X","")))))))))))</f>
        <v>nonat</v>
      </c>
      <c r="AN9" s="3" t="str">
        <f>IF('full menu'!AN9="MDC","MDC",IF(OR('full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menu'!AN9="WSD","WSD",IF('full menu'!AN9="UASC","nonat",IF('full menu'!AN9="X","X","")))))))))))</f>
        <v>nonat</v>
      </c>
      <c r="AO9" s="3" t="str">
        <f>IF('full menu'!AO9="MDC","MDC",IF(OR('full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menu'!AO9="WSD","WSD",IF('full menu'!AO9="UASC","nonat",IF('full menu'!AO9="X","X","")))))))))))</f>
        <v>nonat</v>
      </c>
      <c r="AP9" s="3" t="str">
        <f>IF('full menu'!AP9="MDC","MDC",IF(OR('full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menu'!AP9="WSD","WSD",IF('full menu'!AP9="UASC","nonat",IF('full menu'!AP9="X","X","")))))))))))</f>
        <v>nonat</v>
      </c>
      <c r="AQ9" s="3" t="str">
        <f>IF('full menu'!AQ9="MDC","MDC",IF(OR('full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menu'!AQ9="WSD","WSD",IF('full menu'!AQ9="UASC","nonat",IF('full menu'!AQ9="X","X","")))))))))))</f>
        <v>nonat</v>
      </c>
      <c r="AR9" s="3" t="str">
        <f>IF('full menu'!AR9="MDC","MDC",IF(OR('full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menu'!AR9="WSD","WSD",IF('full menu'!AR9="UASC","nonat",IF('full menu'!AR9="X","X","")))))))))))</f>
        <v>nonat</v>
      </c>
      <c r="AS9" s="3" t="str">
        <f>IF('full menu'!AS9="MDC","MDC",IF(OR('full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menu'!AS9="WSD","WSD",IF('full menu'!AS9="UASC","nonat",IF('full menu'!AS9="X","X","")))))))))))</f>
        <v>nonat</v>
      </c>
    </row>
    <row r="10" spans="1:45" ht="15.5" x14ac:dyDescent="0.35">
      <c r="A10" t="s">
        <v>8</v>
      </c>
      <c r="B10" s="3" t="str">
        <f>IF('full menu'!B10="MDC","MDC",IF(OR('full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menu'!B10="WSD","WSD",IF('full menu'!B10="UASC","nonat",IF('full menu'!B10="X","X","")))))))))))</f>
        <v>X</v>
      </c>
      <c r="C10" s="3" t="str">
        <f>IF('full menu'!C10="MDC","MDC",IF(OR('full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menu'!C10="WSD","WSD",IF('full menu'!C10="UASC","nonat",IF('full menu'!C10="X","X","")))))))))))</f>
        <v>X</v>
      </c>
      <c r="D10" s="3" t="str">
        <f>IF('full menu'!D10="MDC","MDC",IF(OR('full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menu'!D10="WSD","WSD",IF('full menu'!D10="UASC","nonat",IF('full menu'!D10="X","X","")))))))))))</f>
        <v>X</v>
      </c>
      <c r="E10" s="3" t="str">
        <f>IF('full menu'!E10="MDC","MDC",IF(OR('full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menu'!E10="WSD","WSD",IF('full menu'!E10="UASC","nonat",IF('full menu'!E10="X","X","")))))))))))</f>
        <v>X</v>
      </c>
      <c r="F10" s="3" t="str">
        <f>IF('full menu'!F10="MDC","MDC",IF(OR('full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menu'!F10="WSD","WSD",IF('full menu'!F10="UASC","nonat",IF('full menu'!F10="X","X","")))))))))))</f>
        <v>X</v>
      </c>
      <c r="G10" s="3" t="str">
        <f>IF('full menu'!G10="MDC","MDC",IF(OR('full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menu'!G10="WSD","WSD",IF('full menu'!G10="UASC","nonat",IF('full menu'!G10="X","X","")))))))))))</f>
        <v>X</v>
      </c>
      <c r="H10" s="3" t="str">
        <f>IF('full menu'!H10="MDC","MDC",IF(OR('full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menu'!H10="WSD","WSD",IF('full menu'!H10="UASC","nonat",IF('full menu'!H10="X","X","")))))))))))</f>
        <v>X</v>
      </c>
      <c r="I10" s="3" t="str">
        <f>IF('full menu'!I10="MDC","MDC",IF(OR('full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menu'!I10="WSD","WSD",IF('full menu'!I10="UASC","nonat",IF('full menu'!I10="X","X","")))))))))))</f>
        <v>X</v>
      </c>
      <c r="J10" s="3" t="str">
        <f>IF('full menu'!J10="MDC","MDC",IF(OR('full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menu'!J10="WSD","WSD",IF('full menu'!J10="UASC","nonat",IF('full menu'!J10="X","X","")))))))))))</f>
        <v>X</v>
      </c>
      <c r="K10" s="3" t="str">
        <f>IF('full menu'!K10="MDC","MDC",IF(OR('full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menu'!K10="WSD","WSD",IF('full menu'!K10="UASC","nonat",IF('full menu'!K10="X","X","")))))))))))</f>
        <v>X</v>
      </c>
      <c r="L10" s="3" t="str">
        <f>IF('full menu'!L10="MDC","MDC",IF(OR('full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menu'!L10="WSD","WSD",IF('full menu'!L10="UASC","nonat",IF('full menu'!L10="X","X","")))))))))))</f>
        <v>X</v>
      </c>
      <c r="M10" s="3" t="str">
        <f>IF('full menu'!M10="MDC","MDC",IF(OR('full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menu'!M10="WSD","WSD",IF('full menu'!M10="UASC","nonat",IF('full menu'!M10="X","X","")))))))))))</f>
        <v>X</v>
      </c>
      <c r="N10" s="3" t="str">
        <f>IF('full menu'!N10="MDC","MDC",IF(OR('full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menu'!N10="WSD","WSD",IF('full menu'!N10="UASC","nonat",IF('full menu'!N10="X","X","")))))))))))</f>
        <v>X</v>
      </c>
      <c r="O10" s="3" t="str">
        <f>IF('full menu'!O10="MDC","MDC",IF(OR('full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menu'!O10="WSD","WSD",IF('full menu'!O10="UASC","nonat",IF('full menu'!O10="X","X","")))))))))))</f>
        <v>X</v>
      </c>
      <c r="P10" s="3" t="str">
        <f>IF('full menu'!P10="MDC","MDC",IF(OR('full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menu'!P10="WSD","WSD",IF('full menu'!P10="UASC","nonat",IF('full menu'!P10="X","X","")))))))))))</f>
        <v>X</v>
      </c>
      <c r="Q10" s="3" t="str">
        <f>IF('full menu'!Q10="MDC","MDC",IF(OR('full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menu'!Q10="WSD","WSD",IF('full menu'!Q10="UASC","nonat",IF('full menu'!Q10="X","X","")))))))))))</f>
        <v>X</v>
      </c>
      <c r="R10" s="3" t="str">
        <f>IF('full menu'!R10="MDC","MDC",IF(OR('full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menu'!R10="WSD","WSD",IF('full menu'!R10="UASC","nonat",IF('full menu'!R10="X","X","")))))))))))</f>
        <v>X</v>
      </c>
      <c r="S10" s="3" t="str">
        <f>IF('full menu'!S10="MDC","MDC",IF(OR('full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menu'!S10="WSD","WSD",IF('full menu'!S10="UASC","nonat",IF('full menu'!S10="X","X","")))))))))))</f>
        <v>X</v>
      </c>
      <c r="T10" s="3" t="str">
        <f>IF('full menu'!T10="MDC","MDC",IF(OR('full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menu'!T10="WSD","WSD",IF('full menu'!T10="UASC","nonat",IF('full menu'!T10="X","X","")))))))))))</f>
        <v>UD</v>
      </c>
      <c r="U10" s="3" t="str">
        <f>IF('full menu'!U10="MDC","MDC",IF(OR('full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menu'!U10="WSD","WSD",IF('full menu'!U10="UASC","nonat",IF('full menu'!U10="X","X","")))))))))))</f>
        <v>UD</v>
      </c>
      <c r="V10" s="3" t="str">
        <f>IF('full menu'!V10="MDC","MDC",IF(OR('full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menu'!V10="WSD","WSD",IF('full menu'!V10="UASC","nonat",IF('full menu'!V10="X","X","")))))))))))</f>
        <v>LSD</v>
      </c>
      <c r="W10" s="3" t="str">
        <f>IF('full menu'!W10="MDC","MDC",IF(OR('full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menu'!W10="WSD","WSD",IF('full menu'!W10="UASC","nonat",IF('full menu'!W10="X","X","")))))))))))</f>
        <v>LSD</v>
      </c>
      <c r="X10" s="3" t="str">
        <f>IF('full menu'!X10="MDC","MDC",IF(OR('full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menu'!X10="WSD","WSD",IF('full menu'!X10="UASC","nonat",IF('full menu'!X10="X","X","")))))))))))</f>
        <v>LSD</v>
      </c>
      <c r="Y10" s="3" t="str">
        <f>IF('full menu'!Y10="MDC","MDC",IF(OR('full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menu'!Y10="WSD","WSD",IF('full menu'!Y10="UASC","nonat",IF('full menu'!Y10="X","X","")))))))))))</f>
        <v>LSD</v>
      </c>
      <c r="Z10" s="3" t="str">
        <f>IF('full menu'!Z10="MDC","MDC",IF(OR('full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menu'!Z10="WSD","WSD",IF('full menu'!Z10="UASC","nonat",IF('full menu'!Z10="X","X","")))))))))))</f>
        <v>LSD</v>
      </c>
      <c r="AA10" s="3" t="str">
        <f>IF('full menu'!AA10="MDC","MDC",IF(OR('full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menu'!AA10="WSD","WSD",IF('full menu'!AA10="UASC","nonat",IF('full menu'!AA10="X","X","")))))))))))</f>
        <v>LSD</v>
      </c>
      <c r="AB10" s="3" t="str">
        <f>IF('full menu'!AB10="MDC","MDC",IF(OR('full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menu'!AB10="WSD","WSD",IF('full menu'!AB10="UASC","nonat",IF('full menu'!AB10="X","X","")))))))))))</f>
        <v>LSD</v>
      </c>
      <c r="AC10" s="3" t="str">
        <f>IF('full menu'!AC10="MDC","MDC",IF(OR('full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menu'!AC10="WSD","WSD",IF('full menu'!AC10="UASC","nonat",IF('full menu'!AC10="X","X","")))))))))))</f>
        <v>LSD</v>
      </c>
      <c r="AD10" s="3" t="str">
        <f>IF('full menu'!AD10="MDC","MDC",IF(OR('full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menu'!AD10="WSD","WSD",IF('full menu'!AD10="UASC","nonat",IF('full menu'!AD10="X","X","")))))))))))</f>
        <v>LSD</v>
      </c>
      <c r="AE10" s="3" t="str">
        <f>IF('full menu'!AE10="MDC","MDC",IF(OR('full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menu'!AE10="WSD","WSD",IF('full menu'!AE10="UASC","nonat",IF('full menu'!AE10="X","X","")))))))))))</f>
        <v>LSD</v>
      </c>
      <c r="AF10" s="3" t="str">
        <f>IF('full menu'!AF10="MDC","MDC",IF(OR('full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menu'!AF10="WSD","WSD",IF('full menu'!AF10="UASC","nonat",IF('full menu'!AF10="X","X","")))))))))))</f>
        <v>LSD</v>
      </c>
      <c r="AG10" s="3" t="str">
        <f>IF('full menu'!AG10="MDC","MDC",IF(OR('full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menu'!AG10="WSD","WSD",IF('full menu'!AG10="UASC","nonat",IF('full menu'!AG10="X","X","")))))))))))</f>
        <v>LSD</v>
      </c>
      <c r="AH10" s="3" t="str">
        <f>IF('full menu'!AH10="MDC","MDC",IF(OR('full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menu'!AH10="WSD","WSD",IF('full menu'!AH10="UASC","nonat",IF('full menu'!AH10="X","X","")))))))))))</f>
        <v>LSD</v>
      </c>
      <c r="AI10" s="3" t="str">
        <f>IF('full menu'!AI10="MDC","MDC",IF(OR('full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menu'!AI10="WSD","WSD",IF('full menu'!AI10="UASC","nonat",IF('full menu'!AI10="X","X","")))))))))))</f>
        <v>LSD</v>
      </c>
      <c r="AJ10" s="3" t="str">
        <f>IF('full menu'!AJ10="MDC","MDC",IF(OR('full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menu'!AJ10="WSD","WSD",IF('full menu'!AJ10="UASC","nonat",IF('full menu'!AJ10="X","X","")))))))))))</f>
        <v>LSD</v>
      </c>
      <c r="AK10" s="3" t="str">
        <f>IF('full menu'!AK10="MDC","MDC",IF(OR('full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menu'!AK10="WSD","WSD",IF('full menu'!AK10="UASC","nonat",IF('full menu'!AK10="X","X","")))))))))))</f>
        <v>LSD</v>
      </c>
      <c r="AL10" s="3" t="str">
        <f>IF('full menu'!AL10="MDC","MDC",IF(OR('full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menu'!AL10="WSD","WSD",IF('full menu'!AL10="UASC","nonat",IF('full menu'!AL10="X","X","")))))))))))</f>
        <v>LSD</v>
      </c>
      <c r="AM10" s="3" t="str">
        <f>IF('full menu'!AM10="MDC","MDC",IF(OR('full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menu'!AM10="WSD","WSD",IF('full menu'!AM10="UASC","nonat",IF('full menu'!AM10="X","X","")))))))))))</f>
        <v>LSD</v>
      </c>
      <c r="AN10" s="3" t="str">
        <f>IF('full menu'!AN10="MDC","MDC",IF(OR('full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menu'!AN10="WSD","WSD",IF('full menu'!AN10="UASC","nonat",IF('full menu'!AN10="X","X","")))))))))))</f>
        <v>LSD</v>
      </c>
      <c r="AO10" s="3" t="str">
        <f>IF('full menu'!AO10="MDC","MDC",IF(OR('full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menu'!AO10="WSD","WSD",IF('full menu'!AO10="UASC","nonat",IF('full menu'!AO10="X","X","")))))))))))</f>
        <v>LSD</v>
      </c>
      <c r="AP10" s="3" t="str">
        <f>IF('full menu'!AP10="MDC","MDC",IF(OR('full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menu'!AP10="WSD","WSD",IF('full menu'!AP10="UASC","nonat",IF('full menu'!AP10="X","X","")))))))))))</f>
        <v>LSD</v>
      </c>
      <c r="AQ10" s="3" t="str">
        <f>IF('full menu'!AQ10="MDC","MDC",IF(OR('full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menu'!AQ10="WSD","WSD",IF('full menu'!AQ10="UASC","nonat",IF('full menu'!AQ10="X","X","")))))))))))</f>
        <v>LSD</v>
      </c>
      <c r="AR10" s="3" t="str">
        <f>IF('full menu'!AR10="MDC","MDC",IF(OR('full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menu'!AR10="WSD","WSD",IF('full menu'!AR10="UASC","nonat",IF('full menu'!AR10="X","X","")))))))))))</f>
        <v>LSD</v>
      </c>
      <c r="AS10" s="3" t="str">
        <f>IF('full menu'!AS10="MDC","MDC",IF(OR('full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menu'!AS10="WSD","WSD",IF('full menu'!AS10="UASC","nonat",IF('full menu'!AS10="X","X","")))))))))))</f>
        <v>LSD</v>
      </c>
    </row>
    <row r="11" spans="1:45" ht="15.5" x14ac:dyDescent="0.35">
      <c r="A11" t="s">
        <v>46</v>
      </c>
      <c r="B11" s="3" t="str">
        <f>IF('full menu'!B11="MDC","MDC",IF(OR('full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menu'!B11="WSD","WSD",IF('full menu'!B11="UASC","nonat",IF('full menu'!B11="X","X","")))))))))))</f>
        <v>X</v>
      </c>
      <c r="C11" s="3" t="str">
        <f>IF('full menu'!C11="MDC","MDC",IF(OR('full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menu'!C11="WSD","WSD",IF('full menu'!C11="UASC","nonat",IF('full menu'!C11="X","X","")))))))))))</f>
        <v>X</v>
      </c>
      <c r="D11" s="3" t="str">
        <f>IF('full menu'!D11="MDC","MDC",IF(OR('full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menu'!D11="WSD","WSD",IF('full menu'!D11="UASC","nonat",IF('full menu'!D11="X","X","")))))))))))</f>
        <v>X</v>
      </c>
      <c r="E11" s="3" t="str">
        <f>IF('full menu'!E11="MDC","MDC",IF(OR('full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menu'!E11="WSD","WSD",IF('full menu'!E11="UASC","nonat",IF('full menu'!E11="X","X","")))))))))))</f>
        <v>X</v>
      </c>
      <c r="F11" s="3" t="str">
        <f>IF('full menu'!F11="MDC","MDC",IF(OR('full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menu'!F11="WSD","WSD",IF('full menu'!F11="UASC","nonat",IF('full menu'!F11="X","X","")))))))))))</f>
        <v>X</v>
      </c>
      <c r="G11" s="3" t="str">
        <f>IF('full menu'!G11="MDC","MDC",IF(OR('full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menu'!G11="WSD","WSD",IF('full menu'!G11="UASC","nonat",IF('full menu'!G11="X","X","")))))))))))</f>
        <v>X</v>
      </c>
      <c r="H11" s="3" t="str">
        <f>IF('full menu'!H11="MDC","MDC",IF(OR('full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menu'!H11="WSD","WSD",IF('full menu'!H11="UASC","nonat",IF('full menu'!H11="X","X","")))))))))))</f>
        <v>X</v>
      </c>
      <c r="I11" s="3" t="str">
        <f>IF('full menu'!I11="MDC","MDC",IF(OR('full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menu'!I11="WSD","WSD",IF('full menu'!I11="UASC","nonat",IF('full menu'!I11="X","X","")))))))))))</f>
        <v>X</v>
      </c>
      <c r="J11" s="3" t="str">
        <f>IF('full menu'!J11="MDC","MDC",IF(OR('full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menu'!J11="WSD","WSD",IF('full menu'!J11="UASC","nonat",IF('full menu'!J11="X","X","")))))))))))</f>
        <v>X</v>
      </c>
      <c r="K11" s="3" t="str">
        <f>IF('full menu'!K11="MDC","MDC",IF(OR('full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menu'!K11="WSD","WSD",IF('full menu'!K11="UASC","nonat",IF('full menu'!K11="X","X","")))))))))))</f>
        <v>X</v>
      </c>
      <c r="L11" s="3" t="str">
        <f>IF('full menu'!L11="MDC","MDC",IF(OR('full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menu'!L11="WSD","WSD",IF('full menu'!L11="UASC","nonat",IF('full menu'!L11="X","X","")))))))))))</f>
        <v>X</v>
      </c>
      <c r="M11" s="3" t="str">
        <f>IF('full menu'!M11="MDC","MDC",IF(OR('full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menu'!M11="WSD","WSD",IF('full menu'!M11="UASC","nonat",IF('full menu'!M11="X","X","")))))))))))</f>
        <v>X</v>
      </c>
      <c r="N11" s="3" t="str">
        <f>IF('full menu'!N11="MDC","MDC",IF(OR('full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menu'!N11="WSD","WSD",IF('full menu'!N11="UASC","nonat",IF('full menu'!N11="X","X","")))))))))))</f>
        <v>X</v>
      </c>
      <c r="O11" s="3" t="str">
        <f>IF('full menu'!O11="MDC","MDC",IF(OR('full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menu'!O11="WSD","WSD",IF('full menu'!O11="UASC","nonat",IF('full menu'!O11="X","X","")))))))))))</f>
        <v>X</v>
      </c>
      <c r="P11" s="3" t="str">
        <f>IF('full menu'!P11="MDC","MDC",IF(OR('full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menu'!P11="WSD","WSD",IF('full menu'!P11="UASC","nonat",IF('full menu'!P11="X","X","")))))))))))</f>
        <v>X</v>
      </c>
      <c r="Q11" s="3" t="str">
        <f>IF('full menu'!Q11="MDC","MDC",IF(OR('full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menu'!Q11="WSD","WSD",IF('full menu'!Q11="UASC","nonat",IF('full menu'!Q11="X","X","")))))))))))</f>
        <v>X</v>
      </c>
      <c r="R11" s="3" t="str">
        <f>IF('full menu'!R11="MDC","MDC",IF(OR('full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menu'!R11="WSD","WSD",IF('full menu'!R11="UASC","nonat",IF('full menu'!R11="X","X","")))))))))))</f>
        <v>X</v>
      </c>
      <c r="S11" s="3" t="str">
        <f>IF('full menu'!S11="MDC","MDC",IF(OR('full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menu'!S11="WSD","WSD",IF('full menu'!S11="UASC","nonat",IF('full menu'!S11="X","X","")))))))))))</f>
        <v>X</v>
      </c>
      <c r="T11" s="3" t="str">
        <f>IF('full menu'!T11="MDC","MDC",IF(OR('full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menu'!T11="WSD","WSD",IF('full menu'!T11="UASC","nonat",IF('full menu'!T11="X","X","")))))))))))</f>
        <v>UD</v>
      </c>
      <c r="U11" s="3" t="str">
        <f>IF('full menu'!U11="MDC","MDC",IF(OR('full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menu'!U11="WSD","WSD",IF('full menu'!U11="UASC","nonat",IF('full menu'!U11="X","X","")))))))))))</f>
        <v>UD</v>
      </c>
      <c r="V11" s="3" t="str">
        <f>IF('full menu'!V11="MDC","MDC",IF(OR('full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menu'!V11="WSD","WSD",IF('full menu'!V11="UASC","nonat",IF('full menu'!V11="X","X","")))))))))))</f>
        <v>LSD</v>
      </c>
      <c r="W11" s="3" t="str">
        <f>IF('full menu'!W11="MDC","MDC",IF(OR('full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menu'!W11="WSD","WSD",IF('full menu'!W11="UASC","nonat",IF('full menu'!W11="X","X","")))))))))))</f>
        <v>LSD</v>
      </c>
      <c r="X11" s="3" t="str">
        <f>IF('full menu'!X11="MDC","MDC",IF(OR('full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menu'!X11="WSD","WSD",IF('full menu'!X11="UASC","nonat",IF('full menu'!X11="X","X","")))))))))))</f>
        <v>LSD</v>
      </c>
      <c r="Y11" s="3" t="str">
        <f>IF('full menu'!Y11="MDC","MDC",IF(OR('full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menu'!Y11="WSD","WSD",IF('full menu'!Y11="UASC","nonat",IF('full menu'!Y11="X","X","")))))))))))</f>
        <v>LSD</v>
      </c>
      <c r="Z11" s="3" t="str">
        <f>IF('full menu'!Z11="MDC","MDC",IF(OR('full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menu'!Z11="WSD","WSD",IF('full menu'!Z11="UASC","nonat",IF('full menu'!Z11="X","X","")))))))))))</f>
        <v>LSD</v>
      </c>
      <c r="AA11" s="3" t="str">
        <f>IF('full menu'!AA11="MDC","MDC",IF(OR('full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menu'!AA11="WSD","WSD",IF('full menu'!AA11="UASC","nonat",IF('full menu'!AA11="X","X","")))))))))))</f>
        <v>LSD</v>
      </c>
      <c r="AB11" s="3" t="str">
        <f>IF('full menu'!AB11="MDC","MDC",IF(OR('full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menu'!AB11="WSD","WSD",IF('full menu'!AB11="UASC","nonat",IF('full menu'!AB11="X","X","")))))))))))</f>
        <v>LSD</v>
      </c>
      <c r="AC11" s="3" t="str">
        <f>IF('full menu'!AC11="MDC","MDC",IF(OR('full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menu'!AC11="WSD","WSD",IF('full menu'!AC11="UASC","nonat",IF('full menu'!AC11="X","X","")))))))))))</f>
        <v>LSD</v>
      </c>
      <c r="AD11" s="3" t="str">
        <f>IF('full menu'!AD11="MDC","MDC",IF(OR('full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menu'!AD11="WSD","WSD",IF('full menu'!AD11="UASC","nonat",IF('full menu'!AD11="X","X","")))))))))))</f>
        <v>LSD</v>
      </c>
      <c r="AE11" s="3" t="str">
        <f>IF('full menu'!AE11="MDC","MDC",IF(OR('full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menu'!AE11="WSD","WSD",IF('full menu'!AE11="UASC","nonat",IF('full menu'!AE11="X","X","")))))))))))</f>
        <v>LSD</v>
      </c>
      <c r="AF11" s="3" t="str">
        <f>IF('full menu'!AF11="MDC","MDC",IF(OR('full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menu'!AF11="WSD","WSD",IF('full menu'!AF11="UASC","nonat",IF('full menu'!AF11="X","X","")))))))))))</f>
        <v>LSD</v>
      </c>
      <c r="AG11" s="3" t="str">
        <f>IF('full menu'!AG11="MDC","MDC",IF(OR('full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menu'!AG11="WSD","WSD",IF('full menu'!AG11="UASC","nonat",IF('full menu'!AG11="X","X","")))))))))))</f>
        <v>LSD</v>
      </c>
      <c r="AH11" s="3" t="str">
        <f>IF('full menu'!AH11="MDC","MDC",IF(OR('full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menu'!AH11="WSD","WSD",IF('full menu'!AH11="UASC","nonat",IF('full menu'!AH11="X","X","")))))))))))</f>
        <v>LSD</v>
      </c>
      <c r="AI11" s="3" t="str">
        <f>IF('full menu'!AI11="MDC","MDC",IF(OR('full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menu'!AI11="WSD","WSD",IF('full menu'!AI11="UASC","nonat",IF('full menu'!AI11="X","X","")))))))))))</f>
        <v>LSD</v>
      </c>
      <c r="AJ11" s="3" t="str">
        <f>IF('full menu'!AJ11="MDC","MDC",IF(OR('full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menu'!AJ11="WSD","WSD",IF('full menu'!AJ11="UASC","nonat",IF('full menu'!AJ11="X","X","")))))))))))</f>
        <v>LSD</v>
      </c>
      <c r="AK11" s="3" t="str">
        <f>IF('full menu'!AK11="MDC","MDC",IF(OR('full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menu'!AK11="WSD","WSD",IF('full menu'!AK11="UASC","nonat",IF('full menu'!AK11="X","X","")))))))))))</f>
        <v>LSD</v>
      </c>
      <c r="AL11" s="3" t="str">
        <f>IF('full menu'!AL11="MDC","MDC",IF(OR('full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menu'!AL11="WSD","WSD",IF('full menu'!AL11="UASC","nonat",IF('full menu'!AL11="X","X","")))))))))))</f>
        <v>LSD</v>
      </c>
      <c r="AM11" s="3" t="str">
        <f>IF('full menu'!AM11="MDC","MDC",IF(OR('full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menu'!AM11="WSD","WSD",IF('full menu'!AM11="UASC","nonat",IF('full menu'!AM11="X","X","")))))))))))</f>
        <v>LSD</v>
      </c>
      <c r="AN11" s="3" t="str">
        <f>IF('full menu'!AN11="MDC","MDC",IF(OR('full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menu'!AN11="WSD","WSD",IF('full menu'!AN11="UASC","nonat",IF('full menu'!AN11="X","X","")))))))))))</f>
        <v>ITs</v>
      </c>
      <c r="AO11" s="3" t="str">
        <f>IF('full menu'!AO11="MDC","MDC",IF(OR('full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menu'!AO11="WSD","WSD",IF('full menu'!AO11="UASC","nonat",IF('full menu'!AO11="X","X","")))))))))))</f>
        <v>ITs</v>
      </c>
      <c r="AP11" s="3" t="str">
        <f>IF('full menu'!AP11="MDC","MDC",IF(OR('full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menu'!AP11="WSD","WSD",IF('full menu'!AP11="UASC","nonat",IF('full menu'!AP11="X","X","")))))))))))</f>
        <v>ITs</v>
      </c>
      <c r="AQ11" s="3" t="str">
        <f>IF('full menu'!AQ11="MDC","MDC",IF(OR('full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menu'!AQ11="WSD","WSD",IF('full menu'!AQ11="UASC","nonat",IF('full menu'!AQ11="X","X","")))))))))))</f>
        <v>LSD</v>
      </c>
      <c r="AR11" s="3" t="str">
        <f>IF('full menu'!AR11="MDC","MDC",IF(OR('full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menu'!AR11="WSD","WSD",IF('full menu'!AR11="UASC","nonat",IF('full menu'!AR11="X","X","")))))))))))</f>
        <v>LSD</v>
      </c>
      <c r="AS11" s="3" t="str">
        <f>IF('full menu'!AS11="MDC","MDC",IF(OR('full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menu'!AS11="WSD","WSD",IF('full menu'!AS11="UASC","nonat",IF('full menu'!AS11="X","X","")))))))))))</f>
        <v>LSD</v>
      </c>
    </row>
    <row r="12" spans="1:45" ht="15.5" x14ac:dyDescent="0.35">
      <c r="A12" t="s">
        <v>47</v>
      </c>
      <c r="B12" s="3" t="str">
        <f>IF('full menu'!B12="MDC","MDC",IF(OR('full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menu'!B12="WSD","WSD",IF('full menu'!B12="UASC","nonat",IF('full menu'!B12="X","X","")))))))))))</f>
        <v>X</v>
      </c>
      <c r="C12" s="3" t="str">
        <f>IF('full menu'!C12="MDC","MDC",IF(OR('full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menu'!C12="WSD","WSD",IF('full menu'!C12="UASC","nonat",IF('full menu'!C12="X","X","")))))))))))</f>
        <v>X</v>
      </c>
      <c r="D12" s="3" t="str">
        <f>IF('full menu'!D12="MDC","MDC",IF(OR('full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menu'!D12="WSD","WSD",IF('full menu'!D12="UASC","nonat",IF('full menu'!D12="X","X","")))))))))))</f>
        <v>X</v>
      </c>
      <c r="E12" s="3" t="str">
        <f>IF('full menu'!E12="MDC","MDC",IF(OR('full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menu'!E12="WSD","WSD",IF('full menu'!E12="UASC","nonat",IF('full menu'!E12="X","X","")))))))))))</f>
        <v>X</v>
      </c>
      <c r="F12" s="3" t="str">
        <f>IF('full menu'!F12="MDC","MDC",IF(OR('full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menu'!F12="WSD","WSD",IF('full menu'!F12="UASC","nonat",IF('full menu'!F12="X","X","")))))))))))</f>
        <v>X</v>
      </c>
      <c r="G12" s="3" t="str">
        <f>IF('full menu'!G12="MDC","MDC",IF(OR('full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menu'!G12="WSD","WSD",IF('full menu'!G12="UASC","nonat",IF('full menu'!G12="X","X","")))))))))))</f>
        <v>X</v>
      </c>
      <c r="H12" s="3" t="str">
        <f>IF('full menu'!H12="MDC","MDC",IF(OR('full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menu'!H12="WSD","WSD",IF('full menu'!H12="UASC","nonat",IF('full menu'!H12="X","X","")))))))))))</f>
        <v>X</v>
      </c>
      <c r="I12" s="3" t="str">
        <f>IF('full menu'!I12="MDC","MDC",IF(OR('full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menu'!I12="WSD","WSD",IF('full menu'!I12="UASC","nonat",IF('full menu'!I12="X","X","")))))))))))</f>
        <v>X</v>
      </c>
      <c r="J12" s="3" t="str">
        <f>IF('full menu'!J12="MDC","MDC",IF(OR('full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menu'!J12="WSD","WSD",IF('full menu'!J12="UASC","nonat",IF('full menu'!J12="X","X","")))))))))))</f>
        <v>X</v>
      </c>
      <c r="K12" s="3" t="str">
        <f>IF('full menu'!K12="MDC","MDC",IF(OR('full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menu'!K12="WSD","WSD",IF('full menu'!K12="UASC","nonat",IF('full menu'!K12="X","X","")))))))))))</f>
        <v>X</v>
      </c>
      <c r="L12" s="3" t="str">
        <f>IF('full menu'!L12="MDC","MDC",IF(OR('full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menu'!L12="WSD","WSD",IF('full menu'!L12="UASC","nonat",IF('full menu'!L12="X","X","")))))))))))</f>
        <v>X</v>
      </c>
      <c r="M12" s="3" t="str">
        <f>IF('full menu'!M12="MDC","MDC",IF(OR('full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menu'!M12="WSD","WSD",IF('full menu'!M12="UASC","nonat",IF('full menu'!M12="X","X","")))))))))))</f>
        <v>X</v>
      </c>
      <c r="N12" s="3" t="str">
        <f>IF('full menu'!N12="MDC","MDC",IF(OR('full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menu'!N12="WSD","WSD",IF('full menu'!N12="UASC","nonat",IF('full menu'!N12="X","X","")))))))))))</f>
        <v>X</v>
      </c>
      <c r="O12" s="3" t="str">
        <f>IF('full menu'!O12="MDC","MDC",IF(OR('full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menu'!O12="WSD","WSD",IF('full menu'!O12="UASC","nonat",IF('full menu'!O12="X","X","")))))))))))</f>
        <v>X</v>
      </c>
      <c r="P12" s="3" t="str">
        <f>IF('full menu'!P12="MDC","MDC",IF(OR('full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menu'!P12="WSD","WSD",IF('full menu'!P12="UASC","nonat",IF('full menu'!P12="X","X","")))))))))))</f>
        <v>X</v>
      </c>
      <c r="Q12" s="3" t="str">
        <f>IF('full menu'!Q12="MDC","MDC",IF(OR('full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menu'!Q12="WSD","WSD",IF('full menu'!Q12="UASC","nonat",IF('full menu'!Q12="X","X","")))))))))))</f>
        <v>X</v>
      </c>
      <c r="R12" s="3" t="str">
        <f>IF('full menu'!R12="MDC","MDC",IF(OR('full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menu'!R12="WSD","WSD",IF('full menu'!R12="UASC","nonat",IF('full menu'!R12="X","X","")))))))))))</f>
        <v>X</v>
      </c>
      <c r="S12" s="3" t="str">
        <f>IF('full menu'!S12="MDC","MDC",IF(OR('full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menu'!S12="WSD","WSD",IF('full menu'!S12="UASC","nonat",IF('full menu'!S12="X","X","")))))))))))</f>
        <v>X</v>
      </c>
      <c r="T12" s="3" t="str">
        <f>IF('full menu'!T12="MDC","MDC",IF(OR('full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menu'!T12="WSD","WSD",IF('full menu'!T12="UASC","nonat",IF('full menu'!T12="X","X","")))))))))))</f>
        <v>X</v>
      </c>
      <c r="U12" s="3" t="str">
        <f>IF('full menu'!U12="MDC","MDC",IF(OR('full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menu'!U12="WSD","WSD",IF('full menu'!U12="UASC","nonat",IF('full menu'!U12="X","X","")))))))))))</f>
        <v>X</v>
      </c>
      <c r="V12" s="3" t="str">
        <f>IF('full menu'!V12="MDC","MDC",IF(OR('full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menu'!V12="WSD","WSD",IF('full menu'!V12="UASC","nonat",IF('full menu'!V12="X","X","")))))))))))</f>
        <v>X</v>
      </c>
      <c r="W12" s="3" t="str">
        <f>IF('full menu'!W12="MDC","MDC",IF(OR('full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menu'!W12="WSD","WSD",IF('full menu'!W12="UASC","nonat",IF('full menu'!W12="X","X","")))))))))))</f>
        <v>X</v>
      </c>
      <c r="X12" s="3" t="str">
        <f>IF('full menu'!X12="MDC","MDC",IF(OR('full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menu'!X12="WSD","WSD",IF('full menu'!X12="UASC","nonat",IF('full menu'!X12="X","X","")))))))))))</f>
        <v>X</v>
      </c>
      <c r="Y12" s="3" t="str">
        <f>IF('full menu'!Y12="MDC","MDC",IF(OR('full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menu'!Y12="WSD","WSD",IF('full menu'!Y12="UASC","nonat",IF('full menu'!Y12="X","X","")))))))))))</f>
        <v>X</v>
      </c>
      <c r="Z12" s="3" t="str">
        <f>IF('full menu'!Z12="MDC","MDC",IF(OR('full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menu'!Z12="WSD","WSD",IF('full menu'!Z12="UASC","nonat",IF('full menu'!Z12="X","X","")))))))))))</f>
        <v>X</v>
      </c>
      <c r="AA12" s="3" t="str">
        <f>IF('full menu'!AA12="MDC","MDC",IF(OR('full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menu'!AA12="WSD","WSD",IF('full menu'!AA12="UASC","nonat",IF('full menu'!AA12="X","X","")))))))))))</f>
        <v>X</v>
      </c>
      <c r="AB12" s="3" t="str">
        <f>IF('full menu'!AB12="MDC","MDC",IF(OR('full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menu'!AB12="WSD","WSD",IF('full menu'!AB12="UASC","nonat",IF('full menu'!AB12="X","X","")))))))))))</f>
        <v>X</v>
      </c>
      <c r="AC12" s="3" t="str">
        <f>IF('full menu'!AC12="MDC","MDC",IF(OR('full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menu'!AC12="WSD","WSD",IF('full menu'!AC12="UASC","nonat",IF('full menu'!AC12="X","X","")))))))))))</f>
        <v>nonat</v>
      </c>
      <c r="AD12" s="3" t="str">
        <f>IF('full menu'!AD12="MDC","MDC",IF(OR('full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menu'!AD12="WSD","WSD",IF('full menu'!AD12="UASC","nonat",IF('full menu'!AD12="X","X","")))))))))))</f>
        <v>nonat</v>
      </c>
      <c r="AE12" s="3" t="str">
        <f>IF('full menu'!AE12="MDC","MDC",IF(OR('full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menu'!AE12="WSD","WSD",IF('full menu'!AE12="UASC","nonat",IF('full menu'!AE12="X","X","")))))))))))</f>
        <v>nonat</v>
      </c>
      <c r="AF12" s="3" t="str">
        <f>IF('full menu'!AF12="MDC","MDC",IF(OR('full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menu'!AF12="WSD","WSD",IF('full menu'!AF12="UASC","nonat",IF('full menu'!AF12="X","X","")))))))))))</f>
        <v>nonat</v>
      </c>
      <c r="AG12" s="3" t="str">
        <f>IF('full menu'!AG12="MDC","MDC",IF(OR('full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menu'!AG12="WSD","WSD",IF('full menu'!AG12="UASC","nonat",IF('full menu'!AG12="X","X","")))))))))))</f>
        <v>nonat</v>
      </c>
      <c r="AH12" s="3" t="str">
        <f>IF('full menu'!AH12="MDC","MDC",IF(OR('full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menu'!AH12="WSD","WSD",IF('full menu'!AH12="UASC","nonat",IF('full menu'!AH12="X","X","")))))))))))</f>
        <v>nonat</v>
      </c>
      <c r="AI12" s="3" t="str">
        <f>IF('full menu'!AI12="MDC","MDC",IF(OR('full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menu'!AI12="WSD","WSD",IF('full menu'!AI12="UASC","nonat",IF('full menu'!AI12="X","X","")))))))))))</f>
        <v>nonat</v>
      </c>
      <c r="AJ12" s="3" t="str">
        <f>IF('full menu'!AJ12="MDC","MDC",IF(OR('full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menu'!AJ12="WSD","WSD",IF('full menu'!AJ12="UASC","nonat",IF('full menu'!AJ12="X","X","")))))))))))</f>
        <v>nonat</v>
      </c>
      <c r="AK12" s="3" t="str">
        <f>IF('full menu'!AK12="MDC","MDC",IF(OR('full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menu'!AK12="WSD","WSD",IF('full menu'!AK12="UASC","nonat",IF('full menu'!AK12="X","X","")))))))))))</f>
        <v>nonat</v>
      </c>
      <c r="AL12" s="3" t="str">
        <f>IF('full menu'!AL12="MDC","MDC",IF(OR('full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menu'!AL12="WSD","WSD",IF('full menu'!AL12="UASC","nonat",IF('full menu'!AL12="X","X","")))))))))))</f>
        <v>nonat</v>
      </c>
      <c r="AM12" s="3" t="str">
        <f>IF('full menu'!AM12="MDC","MDC",IF(OR('full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menu'!AM12="WSD","WSD",IF('full menu'!AM12="UASC","nonat",IF('full menu'!AM12="X","X","")))))))))))</f>
        <v>nonat</v>
      </c>
      <c r="AN12" s="3" t="str">
        <f>IF('full menu'!AN12="MDC","MDC",IF(OR('full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menu'!AN12="WSD","WSD",IF('full menu'!AN12="UASC","nonat",IF('full menu'!AN12="X","X","")))))))))))</f>
        <v>nonat</v>
      </c>
      <c r="AO12" s="3" t="str">
        <f>IF('full menu'!AO12="MDC","MDC",IF(OR('full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menu'!AO12="WSD","WSD",IF('full menu'!AO12="UASC","nonat",IF('full menu'!AO12="X","X","")))))))))))</f>
        <v>nonat</v>
      </c>
      <c r="AP12" s="3" t="str">
        <f>IF('full menu'!AP12="MDC","MDC",IF(OR('full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menu'!AP12="WSD","WSD",IF('full menu'!AP12="UASC","nonat",IF('full menu'!AP12="X","X","")))))))))))</f>
        <v>nonat</v>
      </c>
      <c r="AQ12" s="3" t="str">
        <f>IF('full menu'!AQ12="MDC","MDC",IF(OR('full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menu'!AQ12="WSD","WSD",IF('full menu'!AQ12="UASC","nonat",IF('full menu'!AQ12="X","X","")))))))))))</f>
        <v>nonat</v>
      </c>
      <c r="AR12" s="3" t="str">
        <f>IF('full menu'!AR12="MDC","MDC",IF(OR('full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menu'!AR12="WSD","WSD",IF('full menu'!AR12="UASC","nonat",IF('full menu'!AR12="X","X","")))))))))))</f>
        <v>nonat</v>
      </c>
      <c r="AS12" s="3" t="str">
        <f>IF('full menu'!AS12="MDC","MDC",IF(OR('full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menu'!AS12="WSD","WSD",IF('full menu'!AS12="UASC","nonat",IF('full menu'!AS12="X","X","")))))))))))</f>
        <v>nonat</v>
      </c>
    </row>
    <row r="13" spans="1:45" ht="15.5" x14ac:dyDescent="0.35">
      <c r="A13" t="s">
        <v>48</v>
      </c>
      <c r="B13" s="3" t="str">
        <f>IF('full menu'!B13="MDC","MDC",IF(OR('full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menu'!B13="WSD","WSD",IF('full menu'!B13="UASC","nonat",IF('full menu'!B13="X","X","")))))))))))</f>
        <v>X</v>
      </c>
      <c r="C13" s="3" t="str">
        <f>IF('full menu'!C13="MDC","MDC",IF(OR('full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menu'!C13="WSD","WSD",IF('full menu'!C13="UASC","nonat",IF('full menu'!C13="X","X","")))))))))))</f>
        <v>X</v>
      </c>
      <c r="D13" s="3" t="str">
        <f>IF('full menu'!D13="MDC","MDC",IF(OR('full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menu'!D13="WSD","WSD",IF('full menu'!D13="UASC","nonat",IF('full menu'!D13="X","X","")))))))))))</f>
        <v>X</v>
      </c>
      <c r="E13" s="3" t="str">
        <f>IF('full menu'!E13="MDC","MDC",IF(OR('full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menu'!E13="WSD","WSD",IF('full menu'!E13="UASC","nonat",IF('full menu'!E13="X","X","")))))))))))</f>
        <v>X</v>
      </c>
      <c r="F13" s="3" t="str">
        <f>IF('full menu'!F13="MDC","MDC",IF(OR('full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menu'!F13="WSD","WSD",IF('full menu'!F13="UASC","nonat",IF('full menu'!F13="X","X","")))))))))))</f>
        <v>X</v>
      </c>
      <c r="G13" s="3" t="str">
        <f>IF('full menu'!G13="MDC","MDC",IF(OR('full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menu'!G13="WSD","WSD",IF('full menu'!G13="UASC","nonat",IF('full menu'!G13="X","X","")))))))))))</f>
        <v>X</v>
      </c>
      <c r="H13" s="3" t="str">
        <f>IF('full menu'!H13="MDC","MDC",IF(OR('full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menu'!H13="WSD","WSD",IF('full menu'!H13="UASC","nonat",IF('full menu'!H13="X","X","")))))))))))</f>
        <v>X</v>
      </c>
      <c r="I13" s="3" t="str">
        <f>IF('full menu'!I13="MDC","MDC",IF(OR('full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menu'!I13="WSD","WSD",IF('full menu'!I13="UASC","nonat",IF('full menu'!I13="X","X","")))))))))))</f>
        <v>X</v>
      </c>
      <c r="J13" s="3" t="str">
        <f>IF('full menu'!J13="MDC","MDC",IF(OR('full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menu'!J13="WSD","WSD",IF('full menu'!J13="UASC","nonat",IF('full menu'!J13="X","X","")))))))))))</f>
        <v>X</v>
      </c>
      <c r="K13" s="3" t="str">
        <f>IF('full menu'!K13="MDC","MDC",IF(OR('full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menu'!K13="WSD","WSD",IF('full menu'!K13="UASC","nonat",IF('full menu'!K13="X","X","")))))))))))</f>
        <v>X</v>
      </c>
      <c r="L13" s="3" t="str">
        <f>IF('full menu'!L13="MDC","MDC",IF(OR('full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menu'!L13="WSD","WSD",IF('full menu'!L13="UASC","nonat",IF('full menu'!L13="X","X","")))))))))))</f>
        <v>X</v>
      </c>
      <c r="M13" s="3" t="str">
        <f>IF('full menu'!M13="MDC","MDC",IF(OR('full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menu'!M13="WSD","WSD",IF('full menu'!M13="UASC","nonat",IF('full menu'!M13="X","X","")))))))))))</f>
        <v>X</v>
      </c>
      <c r="N13" s="3" t="str">
        <f>IF('full menu'!N13="MDC","MDC",IF(OR('full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menu'!N13="WSD","WSD",IF('full menu'!N13="UASC","nonat",IF('full menu'!N13="X","X","")))))))))))</f>
        <v>X</v>
      </c>
      <c r="O13" s="3" t="str">
        <f>IF('full menu'!O13="MDC","MDC",IF(OR('full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menu'!O13="WSD","WSD",IF('full menu'!O13="UASC","nonat",IF('full menu'!O13="X","X","")))))))))))</f>
        <v>X</v>
      </c>
      <c r="P13" s="3" t="str">
        <f>IF('full menu'!P13="MDC","MDC",IF(OR('full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menu'!P13="WSD","WSD",IF('full menu'!P13="UASC","nonat",IF('full menu'!P13="X","X","")))))))))))</f>
        <v>X</v>
      </c>
      <c r="Q13" s="3" t="str">
        <f>IF('full menu'!Q13="MDC","MDC",IF(OR('full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menu'!Q13="WSD","WSD",IF('full menu'!Q13="UASC","nonat",IF('full menu'!Q13="X","X","")))))))))))</f>
        <v>X</v>
      </c>
      <c r="R13" s="3" t="str">
        <f>IF('full menu'!R13="MDC","MDC",IF(OR('full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menu'!R13="WSD","WSD",IF('full menu'!R13="UASC","nonat",IF('full menu'!R13="X","X","")))))))))))</f>
        <v>X</v>
      </c>
      <c r="S13" s="3" t="str">
        <f>IF('full menu'!S13="MDC","MDC",IF(OR('full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menu'!S13="WSD","WSD",IF('full menu'!S13="UASC","nonat",IF('full menu'!S13="X","X","")))))))))))</f>
        <v>X</v>
      </c>
      <c r="T13" s="3" t="str">
        <f>IF('full menu'!T13="MDC","MDC",IF(OR('full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menu'!T13="WSD","WSD",IF('full menu'!T13="UASC","nonat",IF('full menu'!T13="X","X","")))))))))))</f>
        <v>UD</v>
      </c>
      <c r="U13" s="3" t="str">
        <f>IF('full menu'!U13="MDC","MDC",IF(OR('full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menu'!U13="WSD","WSD",IF('full menu'!U13="UASC","nonat",IF('full menu'!U13="X","X","")))))))))))</f>
        <v>UD</v>
      </c>
      <c r="V13" s="3" t="str">
        <f>IF('full menu'!V13="MDC","MDC",IF(OR('full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menu'!V13="WSD","WSD",IF('full menu'!V13="UASC","nonat",IF('full menu'!V13="X","X","")))))))))))</f>
        <v>LSD</v>
      </c>
      <c r="W13" s="3" t="str">
        <f>IF('full menu'!W13="MDC","MDC",IF(OR('full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menu'!W13="WSD","WSD",IF('full menu'!W13="UASC","nonat",IF('full menu'!W13="X","X","")))))))))))</f>
        <v>LSD</v>
      </c>
      <c r="X13" s="3" t="str">
        <f>IF('full menu'!X13="MDC","MDC",IF(OR('full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menu'!X13="WSD","WSD",IF('full menu'!X13="UASC","nonat",IF('full menu'!X13="X","X","")))))))))))</f>
        <v>LSD</v>
      </c>
      <c r="Y13" s="3" t="str">
        <f>IF('full menu'!Y13="MDC","MDC",IF(OR('full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menu'!Y13="WSD","WSD",IF('full menu'!Y13="UASC","nonat",IF('full menu'!Y13="X","X","")))))))))))</f>
        <v>LSD</v>
      </c>
      <c r="Z13" s="3" t="str">
        <f>IF('full menu'!Z13="MDC","MDC",IF(OR('full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menu'!Z13="WSD","WSD",IF('full menu'!Z13="UASC","nonat",IF('full menu'!Z13="X","X","")))))))))))</f>
        <v>ERTs</v>
      </c>
      <c r="AA13" s="3" t="str">
        <f>IF('full menu'!AA13="MDC","MDC",IF(OR('full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menu'!AA13="WSD","WSD",IF('full menu'!AA13="UASC","nonat",IF('full menu'!AA13="X","X","")))))))))))</f>
        <v>ERTs</v>
      </c>
      <c r="AB13" s="3" t="str">
        <f>IF('full menu'!AB13="MDC","MDC",IF(OR('full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menu'!AB13="WSD","WSD",IF('full menu'!AB13="UASC","nonat",IF('full menu'!AB13="X","X","")))))))))))</f>
        <v>ERTs</v>
      </c>
      <c r="AC13" s="3" t="str">
        <f>IF('full menu'!AC13="MDC","MDC",IF(OR('full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menu'!AC13="WSD","WSD",IF('full menu'!AC13="UASC","nonat",IF('full menu'!AC13="X","X","")))))))))))</f>
        <v>ERTs</v>
      </c>
      <c r="AD13" s="3" t="str">
        <f>IF('full menu'!AD13="MDC","MDC",IF(OR('full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menu'!AD13="WSD","WSD",IF('full menu'!AD13="UASC","nonat",IF('full menu'!AD13="X","X","")))))))))))</f>
        <v>ERTs</v>
      </c>
      <c r="AE13" s="3" t="str">
        <f>IF('full menu'!AE13="MDC","MDC",IF(OR('full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menu'!AE13="WSD","WSD",IF('full menu'!AE13="UASC","nonat",IF('full menu'!AE13="X","X","")))))))))))</f>
        <v>ERTs</v>
      </c>
      <c r="AF13" s="3" t="str">
        <f>IF('full menu'!AF13="MDC","MDC",IF(OR('full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menu'!AF13="WSD","WSD",IF('full menu'!AF13="UASC","nonat",IF('full menu'!AF13="X","X","")))))))))))</f>
        <v>ERTs</v>
      </c>
      <c r="AG13" s="3" t="str">
        <f>IF('full menu'!AG13="MDC","MDC",IF(OR('full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menu'!AG13="WSD","WSD",IF('full menu'!AG13="UASC","nonat",IF('full menu'!AG13="X","X","")))))))))))</f>
        <v>ERTs</v>
      </c>
      <c r="AH13" s="3" t="str">
        <f>IF('full menu'!AH13="MDC","MDC",IF(OR('full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menu'!AH13="WSD","WSD",IF('full menu'!AH13="UASC","nonat",IF('full menu'!AH13="X","X","")))))))))))</f>
        <v>ERTs</v>
      </c>
      <c r="AI13" s="3" t="str">
        <f>IF('full menu'!AI13="MDC","MDC",IF(OR('full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menu'!AI13="WSD","WSD",IF('full menu'!AI13="UASC","nonat",IF('full menu'!AI13="X","X","")))))))))))</f>
        <v>ERTs</v>
      </c>
      <c r="AJ13" s="3" t="str">
        <f>IF('full menu'!AJ13="MDC","MDC",IF(OR('full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menu'!AJ13="WSD","WSD",IF('full menu'!AJ13="UASC","nonat",IF('full menu'!AJ13="X","X","")))))))))))</f>
        <v>ERTs</v>
      </c>
      <c r="AK13" s="3" t="str">
        <f>IF('full menu'!AK13="MDC","MDC",IF(OR('full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menu'!AK13="WSD","WSD",IF('full menu'!AK13="UASC","nonat",IF('full menu'!AK13="X","X","")))))))))))</f>
        <v>ERTs</v>
      </c>
      <c r="AL13" s="3" t="str">
        <f>IF('full menu'!AL13="MDC","MDC",IF(OR('full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menu'!AL13="WSD","WSD",IF('full menu'!AL13="UASC","nonat",IF('full menu'!AL13="X","X","")))))))))))</f>
        <v>ERTs</v>
      </c>
      <c r="AM13" s="3" t="str">
        <f>IF('full menu'!AM13="MDC","MDC",IF(OR('full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menu'!AM13="WSD","WSD",IF('full menu'!AM13="UASC","nonat",IF('full menu'!AM13="X","X","")))))))))))</f>
        <v>ERTs</v>
      </c>
      <c r="AN13" s="3" t="str">
        <f>IF('full menu'!AN13="MDC","MDC",IF(OR('full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menu'!AN13="WSD","WSD",IF('full menu'!AN13="UASC","nonat",IF('full menu'!AN13="X","X","")))))))))))</f>
        <v>ERTs</v>
      </c>
      <c r="AO13" s="3" t="str">
        <f>IF('full menu'!AO13="MDC","MDC",IF(OR('full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menu'!AO13="WSD","WSD",IF('full menu'!AO13="UASC","nonat",IF('full menu'!AO13="X","X","")))))))))))</f>
        <v>ERTs</v>
      </c>
      <c r="AP13" s="3" t="str">
        <f>IF('full menu'!AP13="MDC","MDC",IF(OR('full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menu'!AP13="WSD","WSD",IF('full menu'!AP13="UASC","nonat",IF('full menu'!AP13="X","X","")))))))))))</f>
        <v>ERTs</v>
      </c>
      <c r="AQ13" s="3" t="str">
        <f>IF('full menu'!AQ13="MDC","MDC",IF(OR('full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menu'!AQ13="WSD","WSD",IF('full menu'!AQ13="UASC","nonat",IF('full menu'!AQ13="X","X","")))))))))))</f>
        <v>ERTs</v>
      </c>
      <c r="AR13" s="3" t="str">
        <f>IF('full menu'!AR13="MDC","MDC",IF(OR('full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menu'!AR13="WSD","WSD",IF('full menu'!AR13="UASC","nonat",IF('full menu'!AR13="X","X","")))))))))))</f>
        <v>ERTs</v>
      </c>
      <c r="AS13" s="3" t="str">
        <f>IF('full menu'!AS13="MDC","MDC",IF(OR('full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menu'!AS13="WSD","WSD",IF('full menu'!AS13="UASC","nonat",IF('full menu'!AS13="X","X","")))))))))))</f>
        <v>ERTs</v>
      </c>
    </row>
    <row r="14" spans="1:45" ht="15.5" x14ac:dyDescent="0.35">
      <c r="A14" t="s">
        <v>49</v>
      </c>
      <c r="B14" s="3" t="str">
        <f>IF('full menu'!B14="MDC","MDC",IF(OR('full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menu'!B14="WSD","WSD",IF('full menu'!B14="UASC","nonat",IF('full menu'!B14="X","X","")))))))))))</f>
        <v>X</v>
      </c>
      <c r="C14" s="3" t="str">
        <f>IF('full menu'!C14="MDC","MDC",IF(OR('full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menu'!C14="WSD","WSD",IF('full menu'!C14="UASC","nonat",IF('full menu'!C14="X","X","")))))))))))</f>
        <v>X</v>
      </c>
      <c r="D14" s="3" t="str">
        <f>IF('full menu'!D14="MDC","MDC",IF(OR('full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menu'!D14="WSD","WSD",IF('full menu'!D14="UASC","nonat",IF('full menu'!D14="X","X","")))))))))))</f>
        <v>X</v>
      </c>
      <c r="E14" s="3" t="str">
        <f>IF('full menu'!E14="MDC","MDC",IF(OR('full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menu'!E14="WSD","WSD",IF('full menu'!E14="UASC","nonat",IF('full menu'!E14="X","X","")))))))))))</f>
        <v>X</v>
      </c>
      <c r="F14" s="3" t="str">
        <f>IF('full menu'!F14="MDC","MDC",IF(OR('full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menu'!F14="WSD","WSD",IF('full menu'!F14="UASC","nonat",IF('full menu'!F14="X","X","")))))))))))</f>
        <v>X</v>
      </c>
      <c r="G14" s="3" t="str">
        <f>IF('full menu'!G14="MDC","MDC",IF(OR('full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menu'!G14="WSD","WSD",IF('full menu'!G14="UASC","nonat",IF('full menu'!G14="X","X","")))))))))))</f>
        <v>X</v>
      </c>
      <c r="H14" s="3" t="str">
        <f>IF('full menu'!H14="MDC","MDC",IF(OR('full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menu'!H14="WSD","WSD",IF('full menu'!H14="UASC","nonat",IF('full menu'!H14="X","X","")))))))))))</f>
        <v>X</v>
      </c>
      <c r="I14" s="3" t="str">
        <f>IF('full menu'!I14="MDC","MDC",IF(OR('full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menu'!I14="WSD","WSD",IF('full menu'!I14="UASC","nonat",IF('full menu'!I14="X","X","")))))))))))</f>
        <v>X</v>
      </c>
      <c r="J14" s="3" t="str">
        <f>IF('full menu'!J14="MDC","MDC",IF(OR('full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menu'!J14="WSD","WSD",IF('full menu'!J14="UASC","nonat",IF('full menu'!J14="X","X","")))))))))))</f>
        <v>X</v>
      </c>
      <c r="K14" s="3" t="str">
        <f>IF('full menu'!K14="MDC","MDC",IF(OR('full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menu'!K14="WSD","WSD",IF('full menu'!K14="UASC","nonat",IF('full menu'!K14="X","X","")))))))))))</f>
        <v>X</v>
      </c>
      <c r="L14" s="3" t="str">
        <f>IF('full menu'!L14="MDC","MDC",IF(OR('full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menu'!L14="WSD","WSD",IF('full menu'!L14="UASC","nonat",IF('full menu'!L14="X","X","")))))))))))</f>
        <v>X</v>
      </c>
      <c r="M14" s="3" t="str">
        <f>IF('full menu'!M14="MDC","MDC",IF(OR('full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menu'!M14="WSD","WSD",IF('full menu'!M14="UASC","nonat",IF('full menu'!M14="X","X","")))))))))))</f>
        <v>X</v>
      </c>
      <c r="N14" s="3" t="str">
        <f>IF('full menu'!N14="MDC","MDC",IF(OR('full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menu'!N14="WSD","WSD",IF('full menu'!N14="UASC","nonat",IF('full menu'!N14="X","X","")))))))))))</f>
        <v>X</v>
      </c>
      <c r="O14" s="3" t="str">
        <f>IF('full menu'!O14="MDC","MDC",IF(OR('full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menu'!O14="WSD","WSD",IF('full menu'!O14="UASC","nonat",IF('full menu'!O14="X","X","")))))))))))</f>
        <v>X</v>
      </c>
      <c r="P14" s="3" t="str">
        <f>IF('full menu'!P14="MDC","MDC",IF(OR('full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menu'!P14="WSD","WSD",IF('full menu'!P14="UASC","nonat",IF('full menu'!P14="X","X","")))))))))))</f>
        <v>X</v>
      </c>
      <c r="Q14" s="3" t="str">
        <f>IF('full menu'!Q14="MDC","MDC",IF(OR('full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menu'!Q14="WSD","WSD",IF('full menu'!Q14="UASC","nonat",IF('full menu'!Q14="X","X","")))))))))))</f>
        <v>X</v>
      </c>
      <c r="R14" s="3" t="str">
        <f>IF('full menu'!R14="MDC","MDC",IF(OR('full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menu'!R14="WSD","WSD",IF('full menu'!R14="UASC","nonat",IF('full menu'!R14="X","X","")))))))))))</f>
        <v>X</v>
      </c>
      <c r="S14" s="3" t="str">
        <f>IF('full menu'!S14="MDC","MDC",IF(OR('full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menu'!S14="WSD","WSD",IF('full menu'!S14="UASC","nonat",IF('full menu'!S14="X","X","")))))))))))</f>
        <v>X</v>
      </c>
      <c r="T14" s="3" t="str">
        <f>IF('full menu'!T14="MDC","MDC",IF(OR('full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menu'!T14="WSD","WSD",IF('full menu'!T14="UASC","nonat",IF('full menu'!T14="X","X","")))))))))))</f>
        <v>X</v>
      </c>
      <c r="U14" s="3" t="str">
        <f>IF('full menu'!U14="MDC","MDC",IF(OR('full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menu'!U14="WSD","WSD",IF('full menu'!U14="UASC","nonat",IF('full menu'!U14="X","X","")))))))))))</f>
        <v>UD</v>
      </c>
      <c r="V14" s="3" t="str">
        <f>IF('full menu'!V14="MDC","MDC",IF(OR('full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menu'!V14="WSD","WSD",IF('full menu'!V14="UASC","nonat",IF('full menu'!V14="X","X","")))))))))))</f>
        <v>UD</v>
      </c>
      <c r="W14" s="3" t="str">
        <f>IF('full menu'!W14="MDC","MDC",IF(OR('full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menu'!W14="WSD","WSD",IF('full menu'!W14="UASC","nonat",IF('full menu'!W14="X","X","")))))))))))</f>
        <v>UD</v>
      </c>
      <c r="X14" s="3" t="str">
        <f>IF('full menu'!X14="MDC","MDC",IF(OR('full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menu'!X14="WSD","WSD",IF('full menu'!X14="UASC","nonat",IF('full menu'!X14="X","X","")))))))))))</f>
        <v>UD</v>
      </c>
      <c r="Y14" s="3" t="str">
        <f>IF('full menu'!Y14="MDC","MDC",IF(OR('full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menu'!Y14="WSD","WSD",IF('full menu'!Y14="UASC","nonat",IF('full menu'!Y14="X","X","")))))))))))</f>
        <v>UD</v>
      </c>
      <c r="Z14" s="3" t="str">
        <f>IF('full menu'!Z14="MDC","MDC",IF(OR('full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menu'!Z14="WSD","WSD",IF('full menu'!Z14="UASC","nonat",IF('full menu'!Z14="X","X","")))))))))))</f>
        <v>UD</v>
      </c>
      <c r="AA14" s="3" t="str">
        <f>IF('full menu'!AA14="MDC","MDC",IF(OR('full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menu'!AA14="WSD","WSD",IF('full menu'!AA14="UASC","nonat",IF('full menu'!AA14="X","X","")))))))))))</f>
        <v>UD</v>
      </c>
      <c r="AB14" s="3" t="str">
        <f>IF('full menu'!AB14="MDC","MDC",IF(OR('full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menu'!AB14="WSD","WSD",IF('full menu'!AB14="UASC","nonat",IF('full menu'!AB14="X","X","")))))))))))</f>
        <v>UD</v>
      </c>
      <c r="AC14" s="3" t="str">
        <f>IF('full menu'!AC14="MDC","MDC",IF(OR('full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menu'!AC14="WSD","WSD",IF('full menu'!AC14="UASC","nonat",IF('full menu'!AC14="X","X","")))))))))))</f>
        <v>LSD</v>
      </c>
      <c r="AD14" s="3" t="str">
        <f>IF('full menu'!AD14="MDC","MDC",IF(OR('full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menu'!AD14="WSD","WSD",IF('full menu'!AD14="UASC","nonat",IF('full menu'!AD14="X","X","")))))))))))</f>
        <v>LSD</v>
      </c>
      <c r="AE14" s="3" t="str">
        <f>IF('full menu'!AE14="MDC","MDC",IF(OR('full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menu'!AE14="WSD","WSD",IF('full menu'!AE14="UASC","nonat",IF('full menu'!AE14="X","X","")))))))))))</f>
        <v>LSD</v>
      </c>
      <c r="AF14" s="3" t="str">
        <f>IF('full menu'!AF14="MDC","MDC",IF(OR('full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menu'!AF14="WSD","WSD",IF('full menu'!AF14="UASC","nonat",IF('full menu'!AF14="X","X","")))))))))))</f>
        <v>LSD</v>
      </c>
      <c r="AG14" s="3" t="str">
        <f>IF('full menu'!AG14="MDC","MDC",IF(OR('full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menu'!AG14="WSD","WSD",IF('full menu'!AG14="UASC","nonat",IF('full menu'!AG14="X","X","")))))))))))</f>
        <v>LSD</v>
      </c>
      <c r="AH14" s="3" t="str">
        <f>IF('full menu'!AH14="MDC","MDC",IF(OR('full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menu'!AH14="WSD","WSD",IF('full menu'!AH14="UASC","nonat",IF('full menu'!AH14="X","X","")))))))))))</f>
        <v>LSD</v>
      </c>
      <c r="AI14" s="3" t="str">
        <f>IF('full menu'!AI14="MDC","MDC",IF(OR('full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menu'!AI14="WSD","WSD",IF('full menu'!AI14="UASC","nonat",IF('full menu'!AI14="X","X","")))))))))))</f>
        <v>LSD</v>
      </c>
      <c r="AJ14" s="3" t="str">
        <f>IF('full menu'!AJ14="MDC","MDC",IF(OR('full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menu'!AJ14="WSD","WSD",IF('full menu'!AJ14="UASC","nonat",IF('full menu'!AJ14="X","X","")))))))))))</f>
        <v>LSD</v>
      </c>
      <c r="AK14" s="3" t="str">
        <f>IF('full menu'!AK14="MDC","MDC",IF(OR('full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menu'!AK14="WSD","WSD",IF('full menu'!AK14="UASC","nonat",IF('full menu'!AK14="X","X","")))))))))))</f>
        <v>ITs</v>
      </c>
      <c r="AL14" s="3" t="str">
        <f>IF('full menu'!AL14="MDC","MDC",IF(OR('full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menu'!AL14="WSD","WSD",IF('full menu'!AL14="UASC","nonat",IF('full menu'!AL14="X","X","")))))))))))</f>
        <v>ITs</v>
      </c>
      <c r="AM14" s="3" t="str">
        <f>IF('full menu'!AM14="MDC","MDC",IF(OR('full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menu'!AM14="WSD","WSD",IF('full menu'!AM14="UASC","nonat",IF('full menu'!AM14="X","X","")))))))))))</f>
        <v>ITs</v>
      </c>
      <c r="AN14" s="3" t="str">
        <f>IF('full menu'!AN14="MDC","MDC",IF(OR('full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menu'!AN14="WSD","WSD",IF('full menu'!AN14="UASC","nonat",IF('full menu'!AN14="X","X","")))))))))))</f>
        <v>ITs</v>
      </c>
      <c r="AO14" s="3" t="str">
        <f>IF('full menu'!AO14="MDC","MDC",IF(OR('full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menu'!AO14="WSD","WSD",IF('full menu'!AO14="UASC","nonat",IF('full menu'!AO14="X","X","")))))))))))</f>
        <v>ITs</v>
      </c>
      <c r="AP14" s="3" t="str">
        <f>IF('full menu'!AP14="MDC","MDC",IF(OR('full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menu'!AP14="WSD","WSD",IF('full menu'!AP14="UASC","nonat",IF('full menu'!AP14="X","X","")))))))))))</f>
        <v>ITs</v>
      </c>
      <c r="AQ14" s="3" t="str">
        <f>IF('full menu'!AQ14="MDC","MDC",IF(OR('full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menu'!AQ14="WSD","WSD",IF('full menu'!AQ14="UASC","nonat",IF('full menu'!AQ14="X","X","")))))))))))</f>
        <v>ITs</v>
      </c>
      <c r="AR14" s="3" t="str">
        <f>IF('full menu'!AR14="MDC","MDC",IF(OR('full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menu'!AR14="WSD","WSD",IF('full menu'!AR14="UASC","nonat",IF('full menu'!AR14="X","X","")))))))))))</f>
        <v>ITs</v>
      </c>
      <c r="AS14" s="3" t="str">
        <f>IF('full menu'!AS14="MDC","MDC",IF(OR('full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menu'!AS14="WSD","WSD",IF('full menu'!AS14="UASC","nonat",IF('full menu'!AS14="X","X","")))))))))))</f>
        <v>ITs</v>
      </c>
    </row>
    <row r="15" spans="1:45" ht="15.5" x14ac:dyDescent="0.35">
      <c r="A15" t="s">
        <v>9</v>
      </c>
      <c r="B15" s="3" t="str">
        <f>IF('full menu'!B15="MDC","MDC",IF(OR('full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menu'!B15="WSD","WSD",IF('full menu'!B15="UASC","nonat",IF('full menu'!B15="X","X","")))))))))))</f>
        <v>X</v>
      </c>
      <c r="C15" s="3" t="str">
        <f>IF('full menu'!C15="MDC","MDC",IF(OR('full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menu'!C15="WSD","WSD",IF('full menu'!C15="UASC","nonat",IF('full menu'!C15="X","X","")))))))))))</f>
        <v>X</v>
      </c>
      <c r="D15" s="3" t="str">
        <f>IF('full menu'!D15="MDC","MDC",IF(OR('full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menu'!D15="WSD","WSD",IF('full menu'!D15="UASC","nonat",IF('full menu'!D15="X","X","")))))))))))</f>
        <v>X</v>
      </c>
      <c r="E15" s="3" t="str">
        <f>IF('full menu'!E15="MDC","MDC",IF(OR('full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menu'!E15="WSD","WSD",IF('full menu'!E15="UASC","nonat",IF('full menu'!E15="X","X","")))))))))))</f>
        <v>X</v>
      </c>
      <c r="F15" s="3" t="str">
        <f>IF('full menu'!F15="MDC","MDC",IF(OR('full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menu'!F15="WSD","WSD",IF('full menu'!F15="UASC","nonat",IF('full menu'!F15="X","X","")))))))))))</f>
        <v>X</v>
      </c>
      <c r="G15" s="3" t="str">
        <f>IF('full menu'!G15="MDC","MDC",IF(OR('full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menu'!G15="WSD","WSD",IF('full menu'!G15="UASC","nonat",IF('full menu'!G15="X","X","")))))))))))</f>
        <v>X</v>
      </c>
      <c r="H15" s="3" t="str">
        <f>IF('full menu'!H15="MDC","MDC",IF(OR('full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menu'!H15="WSD","WSD",IF('full menu'!H15="UASC","nonat",IF('full menu'!H15="X","X","")))))))))))</f>
        <v>X</v>
      </c>
      <c r="I15" s="3" t="str">
        <f>IF('full menu'!I15="MDC","MDC",IF(OR('full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menu'!I15="WSD","WSD",IF('full menu'!I15="UASC","nonat",IF('full menu'!I15="X","X","")))))))))))</f>
        <v>X</v>
      </c>
      <c r="J15" s="3" t="str">
        <f>IF('full menu'!J15="MDC","MDC",IF(OR('full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menu'!J15="WSD","WSD",IF('full menu'!J15="UASC","nonat",IF('full menu'!J15="X","X","")))))))))))</f>
        <v>X</v>
      </c>
      <c r="K15" s="3" t="str">
        <f>IF('full menu'!K15="MDC","MDC",IF(OR('full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menu'!K15="WSD","WSD",IF('full menu'!K15="UASC","nonat",IF('full menu'!K15="X","X","")))))))))))</f>
        <v>X</v>
      </c>
      <c r="L15" s="3" t="str">
        <f>IF('full menu'!L15="MDC","MDC",IF(OR('full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menu'!L15="WSD","WSD",IF('full menu'!L15="UASC","nonat",IF('full menu'!L15="X","X","")))))))))))</f>
        <v>X</v>
      </c>
      <c r="M15" s="3" t="str">
        <f>IF('full menu'!M15="MDC","MDC",IF(OR('full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menu'!M15="WSD","WSD",IF('full menu'!M15="UASC","nonat",IF('full menu'!M15="X","X","")))))))))))</f>
        <v>X</v>
      </c>
      <c r="N15" s="3" t="str">
        <f>IF('full menu'!N15="MDC","MDC",IF(OR('full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menu'!N15="WSD","WSD",IF('full menu'!N15="UASC","nonat",IF('full menu'!N15="X","X","")))))))))))</f>
        <v>X</v>
      </c>
      <c r="O15" s="3" t="str">
        <f>IF('full menu'!O15="MDC","MDC",IF(OR('full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menu'!O15="WSD","WSD",IF('full menu'!O15="UASC","nonat",IF('full menu'!O15="X","X","")))))))))))</f>
        <v>X</v>
      </c>
      <c r="P15" s="3" t="str">
        <f>IF('full menu'!P15="MDC","MDC",IF(OR('full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menu'!P15="WSD","WSD",IF('full menu'!P15="UASC","nonat",IF('full menu'!P15="X","X","")))))))))))</f>
        <v>X</v>
      </c>
      <c r="Q15" s="3" t="str">
        <f>IF('full menu'!Q15="MDC","MDC",IF(OR('full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menu'!Q15="WSD","WSD",IF('full menu'!Q15="UASC","nonat",IF('full menu'!Q15="X","X","")))))))))))</f>
        <v>X</v>
      </c>
      <c r="R15" s="3" t="str">
        <f>IF('full menu'!R15="MDC","MDC",IF(OR('full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menu'!R15="WSD","WSD",IF('full menu'!R15="UASC","nonat",IF('full menu'!R15="X","X","")))))))))))</f>
        <v>X</v>
      </c>
      <c r="S15" s="3" t="str">
        <f>IF('full menu'!S15="MDC","MDC",IF(OR('full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menu'!S15="WSD","WSD",IF('full menu'!S15="UASC","nonat",IF('full menu'!S15="X","X","")))))))))))</f>
        <v>X</v>
      </c>
      <c r="T15" s="3" t="str">
        <f>IF('full menu'!T15="MDC","MDC",IF(OR('full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menu'!T15="WSD","WSD",IF('full menu'!T15="UASC","nonat",IF('full menu'!T15="X","X","")))))))))))</f>
        <v>UD</v>
      </c>
      <c r="U15" s="3" t="str">
        <f>IF('full menu'!U15="MDC","MDC",IF(OR('full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menu'!U15="WSD","WSD",IF('full menu'!U15="UASC","nonat",IF('full menu'!U15="X","X","")))))))))))</f>
        <v>UD</v>
      </c>
      <c r="V15" s="3" t="str">
        <f>IF('full menu'!V15="MDC","MDC",IF(OR('full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menu'!V15="WSD","WSD",IF('full menu'!V15="UASC","nonat",IF('full menu'!V15="X","X","")))))))))))</f>
        <v>UD</v>
      </c>
      <c r="W15" s="3" t="str">
        <f>IF('full menu'!W15="MDC","MDC",IF(OR('full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menu'!W15="WSD","WSD",IF('full menu'!W15="UASC","nonat",IF('full menu'!W15="X","X","")))))))))))</f>
        <v>UD</v>
      </c>
      <c r="X15" s="3" t="str">
        <f>IF('full menu'!X15="MDC","MDC",IF(OR('full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menu'!X15="WSD","WSD",IF('full menu'!X15="UASC","nonat",IF('full menu'!X15="X","X","")))))))))))</f>
        <v>UD</v>
      </c>
      <c r="Y15" s="3" t="str">
        <f>IF('full menu'!Y15="MDC","MDC",IF(OR('full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menu'!Y15="WSD","WSD",IF('full menu'!Y15="UASC","nonat",IF('full menu'!Y15="X","X","")))))))))))</f>
        <v>LSD</v>
      </c>
      <c r="Z15" s="3" t="str">
        <f>IF('full menu'!Z15="MDC","MDC",IF(OR('full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menu'!Z15="WSD","WSD",IF('full menu'!Z15="UASC","nonat",IF('full menu'!Z15="X","X","")))))))))))</f>
        <v>LSD</v>
      </c>
      <c r="AA15" s="3" t="str">
        <f>IF('full menu'!AA15="MDC","MDC",IF(OR('full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menu'!AA15="WSD","WSD",IF('full menu'!AA15="UASC","nonat",IF('full menu'!AA15="X","X","")))))))))))</f>
        <v>LSD</v>
      </c>
      <c r="AB15" s="3" t="str">
        <f>IF('full menu'!AB15="MDC","MDC",IF(OR('full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menu'!AB15="WSD","WSD",IF('full menu'!AB15="UASC","nonat",IF('full menu'!AB15="X","X","")))))))))))</f>
        <v>LSD</v>
      </c>
      <c r="AC15" s="3" t="str">
        <f>IF('full menu'!AC15="MDC","MDC",IF(OR('full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menu'!AC15="WSD","WSD",IF('full menu'!AC15="UASC","nonat",IF('full menu'!AC15="X","X","")))))))))))</f>
        <v>LSD</v>
      </c>
      <c r="AD15" s="3" t="str">
        <f>IF('full menu'!AD15="MDC","MDC",IF(OR('full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menu'!AD15="WSD","WSD",IF('full menu'!AD15="UASC","nonat",IF('full menu'!AD15="X","X","")))))))))))</f>
        <v>LSD</v>
      </c>
      <c r="AE15" s="3" t="str">
        <f>IF('full menu'!AE15="MDC","MDC",IF(OR('full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menu'!AE15="WSD","WSD",IF('full menu'!AE15="UASC","nonat",IF('full menu'!AE15="X","X","")))))))))))</f>
        <v>LSD</v>
      </c>
      <c r="AF15" s="3" t="str">
        <f>IF('full menu'!AF15="MDC","MDC",IF(OR('full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menu'!AF15="WSD","WSD",IF('full menu'!AF15="UASC","nonat",IF('full menu'!AF15="X","X","")))))))))))</f>
        <v>LSD</v>
      </c>
      <c r="AG15" s="3" t="str">
        <f>IF('full menu'!AG15="MDC","MDC",IF(OR('full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menu'!AG15="WSD","WSD",IF('full menu'!AG15="UASC","nonat",IF('full menu'!AG15="X","X","")))))))))))</f>
        <v>LSD</v>
      </c>
      <c r="AH15" s="3" t="str">
        <f>IF('full menu'!AH15="MDC","MDC",IF(OR('full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menu'!AH15="WSD","WSD",IF('full menu'!AH15="UASC","nonat",IF('full menu'!AH15="X","X","")))))))))))</f>
        <v>LSD</v>
      </c>
      <c r="AI15" s="3" t="str">
        <f>IF('full menu'!AI15="MDC","MDC",IF(OR('full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menu'!AI15="WSD","WSD",IF('full menu'!AI15="UASC","nonat",IF('full menu'!AI15="X","X","")))))))))))</f>
        <v>LSD</v>
      </c>
      <c r="AJ15" s="3" t="str">
        <f>IF('full menu'!AJ15="MDC","MDC",IF(OR('full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menu'!AJ15="WSD","WSD",IF('full menu'!AJ15="UASC","nonat",IF('full menu'!AJ15="X","X","")))))))))))</f>
        <v>LSD</v>
      </c>
      <c r="AK15" s="3" t="str">
        <f>IF('full menu'!AK15="MDC","MDC",IF(OR('full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menu'!AK15="WSD","WSD",IF('full menu'!AK15="UASC","nonat",IF('full menu'!AK15="X","X","")))))))))))</f>
        <v>LSD</v>
      </c>
      <c r="AL15" s="3" t="str">
        <f>IF('full menu'!AL15="MDC","MDC",IF(OR('full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menu'!AL15="WSD","WSD",IF('full menu'!AL15="UASC","nonat",IF('full menu'!AL15="X","X","")))))))))))</f>
        <v>LSD</v>
      </c>
      <c r="AM15" s="3" t="str">
        <f>IF('full menu'!AM15="MDC","MDC",IF(OR('full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menu'!AM15="WSD","WSD",IF('full menu'!AM15="UASC","nonat",IF('full menu'!AM15="X","X","")))))))))))</f>
        <v>LSD</v>
      </c>
      <c r="AN15" s="3" t="str">
        <f>IF('full menu'!AN15="MDC","MDC",IF(OR('full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menu'!AN15="WSD","WSD",IF('full menu'!AN15="UASC","nonat",IF('full menu'!AN15="X","X","")))))))))))</f>
        <v>LSD</v>
      </c>
      <c r="AO15" s="3" t="str">
        <f>IF('full menu'!AO15="MDC","MDC",IF(OR('full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menu'!AO15="WSD","WSD",IF('full menu'!AO15="UASC","nonat",IF('full menu'!AO15="X","X","")))))))))))</f>
        <v>LSD</v>
      </c>
      <c r="AP15" s="3" t="str">
        <f>IF('full menu'!AP15="MDC","MDC",IF(OR('full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menu'!AP15="WSD","WSD",IF('full menu'!AP15="UASC","nonat",IF('full menu'!AP15="X","X","")))))))))))</f>
        <v>LSD</v>
      </c>
      <c r="AQ15" s="3" t="str">
        <f>IF('full menu'!AQ15="MDC","MDC",IF(OR('full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menu'!AQ15="WSD","WSD",IF('full menu'!AQ15="UASC","nonat",IF('full menu'!AQ15="X","X","")))))))))))</f>
        <v>LSD</v>
      </c>
      <c r="AR15" s="3" t="str">
        <f>IF('full menu'!AR15="MDC","MDC",IF(OR('full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menu'!AR15="WSD","WSD",IF('full menu'!AR15="UASC","nonat",IF('full menu'!AR15="X","X","")))))))))))</f>
        <v>LSD</v>
      </c>
      <c r="AS15" s="3" t="str">
        <f>IF('full menu'!AS15="MDC","MDC",IF(OR('full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menu'!AS15="WSD","WSD",IF('full menu'!AS15="UASC","nonat",IF('full menu'!AS15="X","X","")))))))))))</f>
        <v>LSD</v>
      </c>
    </row>
    <row r="16" spans="1:45" ht="15.5" x14ac:dyDescent="0.35">
      <c r="A16" t="s">
        <v>10</v>
      </c>
      <c r="B16" s="3" t="str">
        <f>IF('full menu'!B16="MDC","MDC",IF(OR('full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menu'!B16="WSD","WSD",IF('full menu'!B16="UASC","nonat",IF('full menu'!B16="X","X","")))))))))))</f>
        <v>X</v>
      </c>
      <c r="C16" s="3" t="str">
        <f>IF('full menu'!C16="MDC","MDC",IF(OR('full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menu'!C16="WSD","WSD",IF('full menu'!C16="UASC","nonat",IF('full menu'!C16="X","X","")))))))))))</f>
        <v>X</v>
      </c>
      <c r="D16" s="3" t="str">
        <f>IF('full menu'!D16="MDC","MDC",IF(OR('full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menu'!D16="WSD","WSD",IF('full menu'!D16="UASC","nonat",IF('full menu'!D16="X","X","")))))))))))</f>
        <v>X</v>
      </c>
      <c r="E16" s="3" t="str">
        <f>IF('full menu'!E16="MDC","MDC",IF(OR('full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menu'!E16="WSD","WSD",IF('full menu'!E16="UASC","nonat",IF('full menu'!E16="X","X","")))))))))))</f>
        <v>X</v>
      </c>
      <c r="F16" s="3" t="str">
        <f>IF('full menu'!F16="MDC","MDC",IF(OR('full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menu'!F16="WSD","WSD",IF('full menu'!F16="UASC","nonat",IF('full menu'!F16="X","X","")))))))))))</f>
        <v>X</v>
      </c>
      <c r="G16" s="3" t="str">
        <f>IF('full menu'!G16="MDC","MDC",IF(OR('full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menu'!G16="WSD","WSD",IF('full menu'!G16="UASC","nonat",IF('full menu'!G16="X","X","")))))))))))</f>
        <v>X</v>
      </c>
      <c r="H16" s="3" t="str">
        <f>IF('full menu'!H16="MDC","MDC",IF(OR('full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menu'!H16="WSD","WSD",IF('full menu'!H16="UASC","nonat",IF('full menu'!H16="X","X","")))))))))))</f>
        <v>X</v>
      </c>
      <c r="I16" s="3" t="str">
        <f>IF('full menu'!I16="MDC","MDC",IF(OR('full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menu'!I16="WSD","WSD",IF('full menu'!I16="UASC","nonat",IF('full menu'!I16="X","X","")))))))))))</f>
        <v>X</v>
      </c>
      <c r="J16" s="3" t="str">
        <f>IF('full menu'!J16="MDC","MDC",IF(OR('full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menu'!J16="WSD","WSD",IF('full menu'!J16="UASC","nonat",IF('full menu'!J16="X","X","")))))))))))</f>
        <v>X</v>
      </c>
      <c r="K16" s="3" t="str">
        <f>IF('full menu'!K16="MDC","MDC",IF(OR('full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menu'!K16="WSD","WSD",IF('full menu'!K16="UASC","nonat",IF('full menu'!K16="X","X","")))))))))))</f>
        <v>X</v>
      </c>
      <c r="L16" s="3" t="str">
        <f>IF('full menu'!L16="MDC","MDC",IF(OR('full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menu'!L16="WSD","WSD",IF('full menu'!L16="UASC","nonat",IF('full menu'!L16="X","X","")))))))))))</f>
        <v>X</v>
      </c>
      <c r="M16" s="3" t="str">
        <f>IF('full menu'!M16="MDC","MDC",IF(OR('full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menu'!M16="WSD","WSD",IF('full menu'!M16="UASC","nonat",IF('full menu'!M16="X","X","")))))))))))</f>
        <v>X</v>
      </c>
      <c r="N16" s="3" t="str">
        <f>IF('full menu'!N16="MDC","MDC",IF(OR('full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menu'!N16="WSD","WSD",IF('full menu'!N16="UASC","nonat",IF('full menu'!N16="X","X","")))))))))))</f>
        <v>X</v>
      </c>
      <c r="O16" s="3" t="str">
        <f>IF('full menu'!O16="MDC","MDC",IF(OR('full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menu'!O16="WSD","WSD",IF('full menu'!O16="UASC","nonat",IF('full menu'!O16="X","X","")))))))))))</f>
        <v>X</v>
      </c>
      <c r="P16" s="3" t="str">
        <f>IF('full menu'!P16="MDC","MDC",IF(OR('full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menu'!P16="WSD","WSD",IF('full menu'!P16="UASC","nonat",IF('full menu'!P16="X","X","")))))))))))</f>
        <v>X</v>
      </c>
      <c r="Q16" s="3" t="str">
        <f>IF('full menu'!Q16="MDC","MDC",IF(OR('full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menu'!Q16="WSD","WSD",IF('full menu'!Q16="UASC","nonat",IF('full menu'!Q16="X","X","")))))))))))</f>
        <v>X</v>
      </c>
      <c r="R16" s="3" t="str">
        <f>IF('full menu'!R16="MDC","MDC",IF(OR('full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menu'!R16="WSD","WSD",IF('full menu'!R16="UASC","nonat",IF('full menu'!R16="X","X","")))))))))))</f>
        <v>X</v>
      </c>
      <c r="S16" s="3" t="str">
        <f>IF('full menu'!S16="MDC","MDC",IF(OR('full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menu'!S16="WSD","WSD",IF('full menu'!S16="UASC","nonat",IF('full menu'!S16="X","X","")))))))))))</f>
        <v>X</v>
      </c>
      <c r="T16" s="3" t="str">
        <f>IF('full menu'!T16="MDC","MDC",IF(OR('full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menu'!T16="WSD","WSD",IF('full menu'!T16="UASC","nonat",IF('full menu'!T16="X","X","")))))))))))</f>
        <v>UD</v>
      </c>
      <c r="U16" s="3" t="str">
        <f>IF('full menu'!U16="MDC","MDC",IF(OR('full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menu'!U16="WSD","WSD",IF('full menu'!U16="UASC","nonat",IF('full menu'!U16="X","X","")))))))))))</f>
        <v>UD</v>
      </c>
      <c r="V16" s="3" t="str">
        <f>IF('full menu'!V16="MDC","MDC",IF(OR('full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menu'!V16="WSD","WSD",IF('full menu'!V16="UASC","nonat",IF('full menu'!V16="X","X","")))))))))))</f>
        <v>UD</v>
      </c>
      <c r="W16" s="3" t="str">
        <f>IF('full menu'!W16="MDC","MDC",IF(OR('full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menu'!W16="WSD","WSD",IF('full menu'!W16="UASC","nonat",IF('full menu'!W16="X","X","")))))))))))</f>
        <v>UD</v>
      </c>
      <c r="X16" s="3" t="str">
        <f>IF('full menu'!X16="MDC","MDC",IF(OR('full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menu'!X16="WSD","WSD",IF('full menu'!X16="UASC","nonat",IF('full menu'!X16="X","X","")))))))))))</f>
        <v>LSD</v>
      </c>
      <c r="Y16" s="3" t="str">
        <f>IF('full menu'!Y16="MDC","MDC",IF(OR('full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menu'!Y16="WSD","WSD",IF('full menu'!Y16="UASC","nonat",IF('full menu'!Y16="X","X","")))))))))))</f>
        <v>LSD</v>
      </c>
      <c r="Z16" s="3" t="str">
        <f>IF('full menu'!Z16="MDC","MDC",IF(OR('full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menu'!Z16="WSD","WSD",IF('full menu'!Z16="UASC","nonat",IF('full menu'!Z16="X","X","")))))))))))</f>
        <v>LSD</v>
      </c>
      <c r="AA16" s="3" t="str">
        <f>IF('full menu'!AA16="MDC","MDC",IF(OR('full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menu'!AA16="WSD","WSD",IF('full menu'!AA16="UASC","nonat",IF('full menu'!AA16="X","X","")))))))))))</f>
        <v>LSD</v>
      </c>
      <c r="AB16" s="3" t="str">
        <f>IF('full menu'!AB16="MDC","MDC",IF(OR('full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menu'!AB16="WSD","WSD",IF('full menu'!AB16="UASC","nonat",IF('full menu'!AB16="X","X","")))))))))))</f>
        <v>LSD</v>
      </c>
      <c r="AC16" s="3" t="str">
        <f>IF('full menu'!AC16="MDC","MDC",IF(OR('full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menu'!AC16="WSD","WSD",IF('full menu'!AC16="UASC","nonat",IF('full menu'!AC16="X","X","")))))))))))</f>
        <v>LSD</v>
      </c>
      <c r="AD16" s="3" t="str">
        <f>IF('full menu'!AD16="MDC","MDC",IF(OR('full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menu'!AD16="WSD","WSD",IF('full menu'!AD16="UASC","nonat",IF('full menu'!AD16="X","X","")))))))))))</f>
        <v>LSD</v>
      </c>
      <c r="AE16" s="3" t="str">
        <f>IF('full menu'!AE16="MDC","MDC",IF(OR('full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menu'!AE16="WSD","WSD",IF('full menu'!AE16="UASC","nonat",IF('full menu'!AE16="X","X","")))))))))))</f>
        <v>LSD</v>
      </c>
      <c r="AF16" s="3" t="str">
        <f>IF('full menu'!AF16="MDC","MDC",IF(OR('full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menu'!AF16="WSD","WSD",IF('full menu'!AF16="UASC","nonat",IF('full menu'!AF16="X","X","")))))))))))</f>
        <v>LSD</v>
      </c>
      <c r="AG16" s="3" t="str">
        <f>IF('full menu'!AG16="MDC","MDC",IF(OR('full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menu'!AG16="WSD","WSD",IF('full menu'!AG16="UASC","nonat",IF('full menu'!AG16="X","X","")))))))))))</f>
        <v>LSD</v>
      </c>
      <c r="AH16" s="3" t="str">
        <f>IF('full menu'!AH16="MDC","MDC",IF(OR('full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menu'!AH16="WSD","WSD",IF('full menu'!AH16="UASC","nonat",IF('full menu'!AH16="X","X","")))))))))))</f>
        <v>LSD</v>
      </c>
      <c r="AI16" s="3" t="str">
        <f>IF('full menu'!AI16="MDC","MDC",IF(OR('full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menu'!AI16="WSD","WSD",IF('full menu'!AI16="UASC","nonat",IF('full menu'!AI16="X","X","")))))))))))</f>
        <v>LSD</v>
      </c>
      <c r="AJ16" s="3" t="str">
        <f>IF('full menu'!AJ16="MDC","MDC",IF(OR('full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menu'!AJ16="WSD","WSD",IF('full menu'!AJ16="UASC","nonat",IF('full menu'!AJ16="X","X","")))))))))))</f>
        <v>ERfix</v>
      </c>
      <c r="AK16" s="3" t="str">
        <f>IF('full menu'!AK16="MDC","MDC",IF(OR('full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menu'!AK16="WSD","WSD",IF('full menu'!AK16="UASC","nonat",IF('full menu'!AK16="X","X","")))))))))))</f>
        <v>ERfix</v>
      </c>
      <c r="AL16" s="3" t="str">
        <f>IF('full menu'!AL16="MDC","MDC",IF(OR('full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menu'!AL16="WSD","WSD",IF('full menu'!AL16="UASC","nonat",IF('full menu'!AL16="X","X","")))))))))))</f>
        <v>ERfix</v>
      </c>
      <c r="AM16" s="3" t="str">
        <f>IF('full menu'!AM16="MDC","MDC",IF(OR('full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menu'!AM16="WSD","WSD",IF('full menu'!AM16="UASC","nonat",IF('full menu'!AM16="X","X","")))))))))))</f>
        <v>ERfix</v>
      </c>
      <c r="AN16" s="3" t="str">
        <f>IF('full menu'!AN16="MDC","MDC",IF(OR('full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menu'!AN16="WSD","WSD",IF('full menu'!AN16="UASC","nonat",IF('full menu'!AN16="X","X","")))))))))))</f>
        <v>ERfix</v>
      </c>
      <c r="AO16" s="3" t="str">
        <f>IF('full menu'!AO16="MDC","MDC",IF(OR('full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menu'!AO16="WSD","WSD",IF('full menu'!AO16="UASC","nonat",IF('full menu'!AO16="X","X","")))))))))))</f>
        <v>ERfix</v>
      </c>
      <c r="AP16" s="3" t="str">
        <f>IF('full menu'!AP16="MDC","MDC",IF(OR('full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menu'!AP16="WSD","WSD",IF('full menu'!AP16="UASC","nonat",IF('full menu'!AP16="X","X","")))))))))))</f>
        <v>ERfix</v>
      </c>
      <c r="AQ16" s="3" t="str">
        <f>IF('full menu'!AQ16="MDC","MDC",IF(OR('full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menu'!AQ16="WSD","WSD",IF('full menu'!AQ16="UASC","nonat",IF('full menu'!AQ16="X","X","")))))))))))</f>
        <v>ERfix</v>
      </c>
      <c r="AR16" s="3" t="str">
        <f>IF('full menu'!AR16="MDC","MDC",IF(OR('full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menu'!AR16="WSD","WSD",IF('full menu'!AR16="UASC","nonat",IF('full menu'!AR16="X","X","")))))))))))</f>
        <v>ERfix</v>
      </c>
      <c r="AS16" s="3" t="str">
        <f>IF('full menu'!AS16="MDC","MDC",IF(OR('full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menu'!AS16="WSD","WSD",IF('full menu'!AS16="UASC","nonat",IF('full menu'!AS16="X","X","")))))))))))</f>
        <v>ERfix</v>
      </c>
    </row>
    <row r="17" spans="1:47" ht="15.5" x14ac:dyDescent="0.35">
      <c r="A17" t="s">
        <v>50</v>
      </c>
      <c r="B17" s="3" t="str">
        <f>IF('full menu'!B17="MDC","MDC",IF(OR('full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menu'!B17="WSD","WSD",IF('full menu'!B17="UASC","nonat",IF('full menu'!B17="X","X","")))))))))))</f>
        <v>X</v>
      </c>
      <c r="C17" s="3" t="str">
        <f>IF('full menu'!C17="MDC","MDC",IF(OR('full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menu'!C17="WSD","WSD",IF('full menu'!C17="UASC","nonat",IF('full menu'!C17="X","X","")))))))))))</f>
        <v>X</v>
      </c>
      <c r="D17" s="3" t="str">
        <f>IF('full menu'!D17="MDC","MDC",IF(OR('full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menu'!D17="WSD","WSD",IF('full menu'!D17="UASC","nonat",IF('full menu'!D17="X","X","")))))))))))</f>
        <v>X</v>
      </c>
      <c r="E17" s="3" t="str">
        <f>IF('full menu'!E17="MDC","MDC",IF(OR('full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menu'!E17="WSD","WSD",IF('full menu'!E17="UASC","nonat",IF('full menu'!E17="X","X","")))))))))))</f>
        <v>X</v>
      </c>
      <c r="F17" s="3" t="str">
        <f>IF('full menu'!F17="MDC","MDC",IF(OR('full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menu'!F17="WSD","WSD",IF('full menu'!F17="UASC","nonat",IF('full menu'!F17="X","X","")))))))))))</f>
        <v>X</v>
      </c>
      <c r="G17" s="3" t="str">
        <f>IF('full menu'!G17="MDC","MDC",IF(OR('full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menu'!G17="WSD","WSD",IF('full menu'!G17="UASC","nonat",IF('full menu'!G17="X","X","")))))))))))</f>
        <v>X</v>
      </c>
      <c r="H17" s="3" t="str">
        <f>IF('full menu'!H17="MDC","MDC",IF(OR('full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menu'!H17="WSD","WSD",IF('full menu'!H17="UASC","nonat",IF('full menu'!H17="X","X","")))))))))))</f>
        <v>X</v>
      </c>
      <c r="I17" s="3" t="str">
        <f>IF('full menu'!I17="MDC","MDC",IF(OR('full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menu'!I17="WSD","WSD",IF('full menu'!I17="UASC","nonat",IF('full menu'!I17="X","X","")))))))))))</f>
        <v>X</v>
      </c>
      <c r="J17" s="3" t="str">
        <f>IF('full menu'!J17="MDC","MDC",IF(OR('full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menu'!J17="WSD","WSD",IF('full menu'!J17="UASC","nonat",IF('full menu'!J17="X","X","")))))))))))</f>
        <v>X</v>
      </c>
      <c r="K17" s="3" t="str">
        <f>IF('full menu'!K17="MDC","MDC",IF(OR('full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menu'!K17="WSD","WSD",IF('full menu'!K17="UASC","nonat",IF('full menu'!K17="X","X","")))))))))))</f>
        <v>X</v>
      </c>
      <c r="L17" s="3" t="str">
        <f>IF('full menu'!L17="MDC","MDC",IF(OR('full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menu'!L17="WSD","WSD",IF('full menu'!L17="UASC","nonat",IF('full menu'!L17="X","X","")))))))))))</f>
        <v>X</v>
      </c>
      <c r="M17" s="3" t="str">
        <f>IF('full menu'!M17="MDC","MDC",IF(OR('full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menu'!M17="WSD","WSD",IF('full menu'!M17="UASC","nonat",IF('full menu'!M17="X","X","")))))))))))</f>
        <v>X</v>
      </c>
      <c r="N17" s="3" t="str">
        <f>IF('full menu'!N17="MDC","MDC",IF(OR('full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menu'!N17="WSD","WSD",IF('full menu'!N17="UASC","nonat",IF('full menu'!N17="X","X","")))))))))))</f>
        <v>X</v>
      </c>
      <c r="O17" s="3" t="str">
        <f>IF('full menu'!O17="MDC","MDC",IF(OR('full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menu'!O17="WSD","WSD",IF('full menu'!O17="UASC","nonat",IF('full menu'!O17="X","X","")))))))))))</f>
        <v>X</v>
      </c>
      <c r="P17" s="3" t="str">
        <f>IF('full menu'!P17="MDC","MDC",IF(OR('full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menu'!P17="WSD","WSD",IF('full menu'!P17="UASC","nonat",IF('full menu'!P17="X","X","")))))))))))</f>
        <v>X</v>
      </c>
      <c r="Q17" s="3" t="str">
        <f>IF('full menu'!Q17="MDC","MDC",IF(OR('full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menu'!Q17="WSD","WSD",IF('full menu'!Q17="UASC","nonat",IF('full menu'!Q17="X","X","")))))))))))</f>
        <v>X</v>
      </c>
      <c r="R17" s="3" t="str">
        <f>IF('full menu'!R17="MDC","MDC",IF(OR('full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menu'!R17="WSD","WSD",IF('full menu'!R17="UASC","nonat",IF('full menu'!R17="X","X","")))))))))))</f>
        <v>X</v>
      </c>
      <c r="S17" s="3" t="str">
        <f>IF('full menu'!S17="MDC","MDC",IF(OR('full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menu'!S17="WSD","WSD",IF('full menu'!S17="UASC","nonat",IF('full menu'!S17="X","X","")))))))))))</f>
        <v>X</v>
      </c>
      <c r="T17" s="3" t="str">
        <f>IF('full menu'!T17="MDC","MDC",IF(OR('full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menu'!T17="WSD","WSD",IF('full menu'!T17="UASC","nonat",IF('full menu'!T17="X","X","")))))))))))</f>
        <v>UD</v>
      </c>
      <c r="U17" s="3" t="str">
        <f>IF('full menu'!U17="MDC","MDC",IF(OR('full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menu'!U17="WSD","WSD",IF('full menu'!U17="UASC","nonat",IF('full menu'!U17="X","X","")))))))))))</f>
        <v>UD</v>
      </c>
      <c r="V17" s="3" t="str">
        <f>IF('full menu'!V17="MDC","MDC",IF(OR('full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menu'!V17="WSD","WSD",IF('full menu'!V17="UASC","nonat",IF('full menu'!V17="X","X","")))))))))))</f>
        <v>UD</v>
      </c>
      <c r="W17" s="3" t="str">
        <f>IF('full menu'!W17="MDC","MDC",IF(OR('full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menu'!W17="WSD","WSD",IF('full menu'!W17="UASC","nonat",IF('full menu'!W17="X","X","")))))))))))</f>
        <v>UD</v>
      </c>
      <c r="X17" s="3" t="str">
        <f>IF('full menu'!X17="MDC","MDC",IF(OR('full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menu'!X17="WSD","WSD",IF('full menu'!X17="UASC","nonat",IF('full menu'!X17="X","X","")))))))))))</f>
        <v>UD</v>
      </c>
      <c r="Y17" s="3" t="str">
        <f>IF('full menu'!Y17="MDC","MDC",IF(OR('full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menu'!Y17="WSD","WSD",IF('full menu'!Y17="UASC","nonat",IF('full menu'!Y17="X","X","")))))))))))</f>
        <v>LSD</v>
      </c>
      <c r="Z17" s="3" t="str">
        <f>IF('full menu'!Z17="MDC","MDC",IF(OR('full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menu'!Z17="WSD","WSD",IF('full menu'!Z17="UASC","nonat",IF('full menu'!Z17="X","X","")))))))))))</f>
        <v>LSD</v>
      </c>
      <c r="AA17" s="3" t="str">
        <f>IF('full menu'!AA17="MDC","MDC",IF(OR('full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menu'!AA17="WSD","WSD",IF('full menu'!AA17="UASC","nonat",IF('full menu'!AA17="X","X","")))))))))))</f>
        <v>LSD</v>
      </c>
      <c r="AB17" s="3" t="str">
        <f>IF('full menu'!AB17="MDC","MDC",IF(OR('full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menu'!AB17="WSD","WSD",IF('full menu'!AB17="UASC","nonat",IF('full menu'!AB17="X","X","")))))))))))</f>
        <v>ERTs</v>
      </c>
      <c r="AC17" s="3" t="str">
        <f>IF('full menu'!AC17="MDC","MDC",IF(OR('full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menu'!AC17="WSD","WSD",IF('full menu'!AC17="UASC","nonat",IF('full menu'!AC17="X","X","")))))))))))</f>
        <v>ERTs</v>
      </c>
      <c r="AD17" s="3" t="str">
        <f>IF('full menu'!AD17="MDC","MDC",IF(OR('full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menu'!AD17="WSD","WSD",IF('full menu'!AD17="UASC","nonat",IF('full menu'!AD17="X","X","")))))))))))</f>
        <v>ERTs</v>
      </c>
      <c r="AE17" s="3" t="str">
        <f>IF('full menu'!AE17="MDC","MDC",IF(OR('full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menu'!AE17="WSD","WSD",IF('full menu'!AE17="UASC","nonat",IF('full menu'!AE17="X","X","")))))))))))</f>
        <v>ERTs</v>
      </c>
      <c r="AF17" s="3" t="str">
        <f>IF('full menu'!AF17="MDC","MDC",IF(OR('full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menu'!AF17="WSD","WSD",IF('full menu'!AF17="UASC","nonat",IF('full menu'!AF17="X","X","")))))))))))</f>
        <v>ERTs</v>
      </c>
      <c r="AG17" s="3" t="str">
        <f>IF('full menu'!AG17="MDC","MDC",IF(OR('full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menu'!AG17="WSD","WSD",IF('full menu'!AG17="UASC","nonat",IF('full menu'!AG17="X","X","")))))))))))</f>
        <v>ERTs</v>
      </c>
      <c r="AH17" s="3" t="str">
        <f>IF('full menu'!AH17="MDC","MDC",IF(OR('full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menu'!AH17="WSD","WSD",IF('full menu'!AH17="UASC","nonat",IF('full menu'!AH17="X","X","")))))))))))</f>
        <v>ERTs</v>
      </c>
      <c r="AI17" s="3" t="str">
        <f>IF('full menu'!AI17="MDC","MDC",IF(OR('full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menu'!AI17="WSD","WSD",IF('full menu'!AI17="UASC","nonat",IF('full menu'!AI17="X","X","")))))))))))</f>
        <v>ERTs</v>
      </c>
      <c r="AJ17" s="3" t="str">
        <f>IF('full menu'!AJ17="MDC","MDC",IF(OR('full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menu'!AJ17="WSD","WSD",IF('full menu'!AJ17="UASC","nonat",IF('full menu'!AJ17="X","X","")))))))))))</f>
        <v>ERTs</v>
      </c>
      <c r="AK17" s="3" t="str">
        <f>IF('full menu'!AK17="MDC","MDC",IF(OR('full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menu'!AK17="WSD","WSD",IF('full menu'!AK17="UASC","nonat",IF('full menu'!AK17="X","X","")))))))))))</f>
        <v>ERTs</v>
      </c>
      <c r="AL17" s="3" t="str">
        <f>IF('full menu'!AL17="MDC","MDC",IF(OR('full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menu'!AL17="WSD","WSD",IF('full menu'!AL17="UASC","nonat",IF('full menu'!AL17="X","X","")))))))))))</f>
        <v>ERTs</v>
      </c>
      <c r="AM17" s="3" t="str">
        <f>IF('full menu'!AM17="MDC","MDC",IF(OR('full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menu'!AM17="WSD","WSD",IF('full menu'!AM17="UASC","nonat",IF('full menu'!AM17="X","X","")))))))))))</f>
        <v>ERTs</v>
      </c>
      <c r="AN17" s="3" t="str">
        <f>IF('full menu'!AN17="MDC","MDC",IF(OR('full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menu'!AN17="WSD","WSD",IF('full menu'!AN17="UASC","nonat",IF('full menu'!AN17="X","X","")))))))))))</f>
        <v>ERTs</v>
      </c>
      <c r="AO17" s="3" t="str">
        <f>IF('full menu'!AO17="MDC","MDC",IF(OR('full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menu'!AO17="WSD","WSD",IF('full menu'!AO17="UASC","nonat",IF('full menu'!AO17="X","X","")))))))))))</f>
        <v>ERTs</v>
      </c>
      <c r="AP17" s="3" t="str">
        <f>IF('full menu'!AP17="MDC","MDC",IF(OR('full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menu'!AP17="WSD","WSD",IF('full menu'!AP17="UASC","nonat",IF('full menu'!AP17="X","X","")))))))))))</f>
        <v>LSD</v>
      </c>
      <c r="AQ17" s="3" t="str">
        <f>IF('full menu'!AQ17="MDC","MDC",IF(OR('full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menu'!AQ17="WSD","WSD",IF('full menu'!AQ17="UASC","nonat",IF('full menu'!AQ17="X","X","")))))))))))</f>
        <v>LSD</v>
      </c>
      <c r="AR17" s="3" t="str">
        <f>IF('full menu'!AR17="MDC","MDC",IF(OR('full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menu'!AR17="WSD","WSD",IF('full menu'!AR17="UASC","nonat",IF('full menu'!AR17="X","X","")))))))))))</f>
        <v>LSD</v>
      </c>
      <c r="AS17" s="3" t="str">
        <f>IF('full menu'!AS17="MDC","MDC",IF(OR('full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menu'!AS17="WSD","WSD",IF('full menu'!AS17="UASC","nonat",IF('full menu'!AS17="X","X","")))))))))))</f>
        <v>LSD</v>
      </c>
    </row>
    <row r="18" spans="1:47" ht="15.5" x14ac:dyDescent="0.35">
      <c r="A18" t="s">
        <v>66</v>
      </c>
      <c r="B18" s="3" t="str">
        <f>IF('full menu'!B18="MDC","MDC",IF(OR('full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menu'!B18="WSD","WSD",IF('full menu'!B18="UASC","nonat",IF('full menu'!B18="X","X","")))))))))))</f>
        <v>MDC</v>
      </c>
      <c r="C18" s="3" t="str">
        <f>IF('full menu'!C18="MDC","MDC",IF(OR('full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menu'!C18="WSD","WSD",IF('full menu'!C18="UASC","nonat",IF('full menu'!C18="X","X","")))))))))))</f>
        <v>MDC</v>
      </c>
      <c r="D18" s="3" t="str">
        <f>IF('full menu'!D18="MDC","MDC",IF(OR('full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menu'!D18="WSD","WSD",IF('full menu'!D18="UASC","nonat",IF('full menu'!D18="X","X","")))))))))))</f>
        <v>MDC</v>
      </c>
      <c r="E18" s="3" t="str">
        <f>IF('full menu'!E18="MDC","MDC",IF(OR('full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menu'!E18="WSD","WSD",IF('full menu'!E18="UASC","nonat",IF('full menu'!E18="X","X","")))))))))))</f>
        <v>MDC</v>
      </c>
      <c r="F18" s="3" t="str">
        <f>IF('full menu'!F18="MDC","MDC",IF(OR('full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menu'!F18="WSD","WSD",IF('full menu'!F18="UASC","nonat",IF('full menu'!F18="X","X","")))))))))))</f>
        <v>MDC</v>
      </c>
      <c r="G18" s="3" t="str">
        <f>IF('full menu'!G18="MDC","MDC",IF(OR('full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menu'!G18="WSD","WSD",IF('full menu'!G18="UASC","nonat",IF('full menu'!G18="X","X","")))))))))))</f>
        <v>MDC</v>
      </c>
      <c r="H18" s="3" t="str">
        <f>IF('full menu'!H18="MDC","MDC",IF(OR('full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menu'!H18="WSD","WSD",IF('full menu'!H18="UASC","nonat",IF('full menu'!H18="X","X","")))))))))))</f>
        <v>MDC</v>
      </c>
      <c r="I18" s="3" t="str">
        <f>IF('full menu'!I18="MDC","MDC",IF(OR('full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menu'!I18="WSD","WSD",IF('full menu'!I18="UASC","nonat",IF('full menu'!I18="X","X","")))))))))))</f>
        <v>MDC</v>
      </c>
      <c r="J18" s="3" t="str">
        <f>IF('full menu'!J18="MDC","MDC",IF(OR('full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menu'!J18="WSD","WSD",IF('full menu'!J18="UASC","nonat",IF('full menu'!J18="X","X","")))))))))))</f>
        <v>MDC</v>
      </c>
      <c r="K18" s="3" t="str">
        <f>IF('full menu'!K18="MDC","MDC",IF(OR('full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menu'!K18="WSD","WSD",IF('full menu'!K18="UASC","nonat",IF('full menu'!K18="X","X","")))))))))))</f>
        <v>MDC</v>
      </c>
      <c r="L18" s="3" t="str">
        <f>IF('full menu'!L18="MDC","MDC",IF(OR('full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menu'!L18="WSD","WSD",IF('full menu'!L18="UASC","nonat",IF('full menu'!L18="X","X","")))))))))))</f>
        <v>MDC</v>
      </c>
      <c r="M18" s="3" t="str">
        <f>IF('full menu'!M18="MDC","MDC",IF(OR('full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menu'!M18="WSD","WSD",IF('full menu'!M18="UASC","nonat",IF('full menu'!M18="X","X","")))))))))))</f>
        <v>MDC</v>
      </c>
      <c r="N18" s="3" t="str">
        <f>IF('full menu'!N18="MDC","MDC",IF(OR('full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menu'!N18="WSD","WSD",IF('full menu'!N18="UASC","nonat",IF('full menu'!N18="X","X","")))))))))))</f>
        <v>MDC</v>
      </c>
      <c r="O18" s="3" t="str">
        <f>IF('full menu'!O18="MDC","MDC",IF(OR('full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menu'!O18="WSD","WSD",IF('full menu'!O18="UASC","nonat",IF('full menu'!O18="X","X","")))))))))))</f>
        <v>MDC</v>
      </c>
      <c r="P18" s="3" t="str">
        <f>IF('full menu'!P18="MDC","MDC",IF(OR('full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menu'!P18="WSD","WSD",IF('full menu'!P18="UASC","nonat",IF('full menu'!P18="X","X","")))))))))))</f>
        <v>UD</v>
      </c>
      <c r="Q18" s="3" t="str">
        <f>IF('full menu'!Q18="MDC","MDC",IF(OR('full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menu'!Q18="WSD","WSD",IF('full menu'!Q18="UASC","nonat",IF('full menu'!Q18="X","X","")))))))))))</f>
        <v>UD</v>
      </c>
      <c r="R18" s="3" t="str">
        <f>IF('full menu'!R18="MDC","MDC",IF(OR('full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menu'!R18="WSD","WSD",IF('full menu'!R18="UASC","nonat",IF('full menu'!R18="X","X","")))))))))))</f>
        <v>UD</v>
      </c>
      <c r="S18" s="3" t="str">
        <f>IF('full menu'!S18="MDC","MDC",IF(OR('full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menu'!S18="WSD","WSD",IF('full menu'!S18="UASC","nonat",IF('full menu'!S18="X","X","")))))))))))</f>
        <v>UD</v>
      </c>
      <c r="T18" s="3" t="str">
        <f>IF('full menu'!T18="MDC","MDC",IF(OR('full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menu'!T18="WSD","WSD",IF('full menu'!T18="UASC","nonat",IF('full menu'!T18="X","X","")))))))))))</f>
        <v>X</v>
      </c>
      <c r="U18" s="3" t="str">
        <f>IF('full menu'!U18="MDC","MDC",IF(OR('full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menu'!U18="WSD","WSD",IF('full menu'!U18="UASC","nonat",IF('full menu'!U18="X","X","")))))))))))</f>
        <v>X</v>
      </c>
      <c r="V18" s="3" t="str">
        <f>IF('full menu'!V18="MDC","MDC",IF(OR('full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menu'!V18="WSD","WSD",IF('full menu'!V18="UASC","nonat",IF('full menu'!V18="X","X","")))))))))))</f>
        <v>X</v>
      </c>
      <c r="W18" s="3" t="str">
        <f>IF('full menu'!W18="MDC","MDC",IF(OR('full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menu'!W18="WSD","WSD",IF('full menu'!W18="UASC","nonat",IF('full menu'!W18="X","X","")))))))))))</f>
        <v>X</v>
      </c>
      <c r="X18" s="3" t="str">
        <f>IF('full menu'!X18="MDC","MDC",IF(OR('full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menu'!X18="WSD","WSD",IF('full menu'!X18="UASC","nonat",IF('full menu'!X18="X","X","")))))))))))</f>
        <v>X</v>
      </c>
      <c r="Y18" s="3" t="str">
        <f>IF('full menu'!Y18="MDC","MDC",IF(OR('full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menu'!Y18="WSD","WSD",IF('full menu'!Y18="UASC","nonat",IF('full menu'!Y18="X","X","")))))))))))</f>
        <v>X</v>
      </c>
      <c r="Z18" s="3" t="str">
        <f>IF('full menu'!Z18="MDC","MDC",IF(OR('full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menu'!Z18="WSD","WSD",IF('full menu'!Z18="UASC","nonat",IF('full menu'!Z18="X","X","")))))))))))</f>
        <v>X</v>
      </c>
      <c r="AA18" s="3" t="str">
        <f>IF('full menu'!AA18="MDC","MDC",IF(OR('full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menu'!AA18="WSD","WSD",IF('full menu'!AA18="UASC","nonat",IF('full menu'!AA18="X","X","")))))))))))</f>
        <v>X</v>
      </c>
      <c r="AB18" s="3" t="str">
        <f>IF('full menu'!AB18="MDC","MDC",IF(OR('full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menu'!AB18="WSD","WSD",IF('full menu'!AB18="UASC","nonat",IF('full menu'!AB18="X","X","")))))))))))</f>
        <v>X</v>
      </c>
      <c r="AC18" s="3" t="str">
        <f>IF('full menu'!AC18="MDC","MDC",IF(OR('full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menu'!AC18="WSD","WSD",IF('full menu'!AC18="UASC","nonat",IF('full menu'!AC18="X","X","")))))))))))</f>
        <v>X</v>
      </c>
      <c r="AD18" s="3" t="str">
        <f>IF('full menu'!AD18="MDC","MDC",IF(OR('full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menu'!AD18="WSD","WSD",IF('full menu'!AD18="UASC","nonat",IF('full menu'!AD18="X","X","")))))))))))</f>
        <v>X</v>
      </c>
      <c r="AE18" s="3" t="str">
        <f>IF('full menu'!AE18="MDC","MDC",IF(OR('full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menu'!AE18="WSD","WSD",IF('full menu'!AE18="UASC","nonat",IF('full menu'!AE18="X","X","")))))))))))</f>
        <v>X</v>
      </c>
      <c r="AF18" s="3" t="str">
        <f>IF('full menu'!AF18="MDC","MDC",IF(OR('full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menu'!AF18="WSD","WSD",IF('full menu'!AF18="UASC","nonat",IF('full menu'!AF18="X","X","")))))))))))</f>
        <v>X</v>
      </c>
      <c r="AG18" s="3" t="str">
        <f>IF('full menu'!AG18="MDC","MDC",IF(OR('full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menu'!AG18="WSD","WSD",IF('full menu'!AG18="UASC","nonat",IF('full menu'!AG18="X","X","")))))))))))</f>
        <v>X</v>
      </c>
      <c r="AH18" s="3" t="str">
        <f>IF('full menu'!AH18="MDC","MDC",IF(OR('full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menu'!AH18="WSD","WSD",IF('full menu'!AH18="UASC","nonat",IF('full menu'!AH18="X","X","")))))))))))</f>
        <v>X</v>
      </c>
      <c r="AI18" s="3" t="str">
        <f>IF('full menu'!AI18="MDC","MDC",IF(OR('full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menu'!AI18="WSD","WSD",IF('full menu'!AI18="UASC","nonat",IF('full menu'!AI18="X","X","")))))))))))</f>
        <v>X</v>
      </c>
      <c r="AJ18" s="3" t="str">
        <f>IF('full menu'!AJ18="MDC","MDC",IF(OR('full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menu'!AJ18="WSD","WSD",IF('full menu'!AJ18="UASC","nonat",IF('full menu'!AJ18="X","X","")))))))))))</f>
        <v>X</v>
      </c>
      <c r="AK18" s="3" t="str">
        <f>IF('full menu'!AK18="MDC","MDC",IF(OR('full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menu'!AK18="WSD","WSD",IF('full menu'!AK18="UASC","nonat",IF('full menu'!AK18="X","X","")))))))))))</f>
        <v>X</v>
      </c>
      <c r="AL18" s="3" t="str">
        <f>IF('full menu'!AL18="MDC","MDC",IF(OR('full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menu'!AL18="WSD","WSD",IF('full menu'!AL18="UASC","nonat",IF('full menu'!AL18="X","X","")))))))))))</f>
        <v>X</v>
      </c>
      <c r="AM18" s="3" t="str">
        <f>IF('full menu'!AM18="MDC","MDC",IF(OR('full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menu'!AM18="WSD","WSD",IF('full menu'!AM18="UASC","nonat",IF('full menu'!AM18="X","X","")))))))))))</f>
        <v>X</v>
      </c>
      <c r="AN18" s="3" t="str">
        <f>IF('full menu'!AN18="MDC","MDC",IF(OR('full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menu'!AN18="WSD","WSD",IF('full menu'!AN18="UASC","nonat",IF('full menu'!AN18="X","X","")))))))))))</f>
        <v>X</v>
      </c>
      <c r="AO18" s="3" t="str">
        <f>IF('full menu'!AO18="MDC","MDC",IF(OR('full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menu'!AO18="WSD","WSD",IF('full menu'!AO18="UASC","nonat",IF('full menu'!AO18="X","X","")))))))))))</f>
        <v>X</v>
      </c>
      <c r="AP18" s="3" t="str">
        <f>IF('full menu'!AP18="MDC","MDC",IF(OR('full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menu'!AP18="WSD","WSD",IF('full menu'!AP18="UASC","nonat",IF('full menu'!AP18="X","X","")))))))))))</f>
        <v>X</v>
      </c>
      <c r="AQ18" s="3" t="str">
        <f>IF('full menu'!AQ18="MDC","MDC",IF(OR('full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menu'!AQ18="WSD","WSD",IF('full menu'!AQ18="UASC","nonat",IF('full menu'!AQ18="X","X","")))))))))))</f>
        <v>X</v>
      </c>
      <c r="AR18" s="3" t="str">
        <f>IF('full menu'!AR18="MDC","MDC",IF(OR('full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menu'!AR18="WSD","WSD",IF('full menu'!AR18="UASC","nonat",IF('full menu'!AR18="X","X","")))))))))))</f>
        <v>X</v>
      </c>
      <c r="AS18" s="3" t="str">
        <f>IF('full menu'!AS18="MDC","MDC",IF(OR('full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menu'!AS18="WSD","WSD",IF('full menu'!AS18="UASC","nonat",IF('full menu'!AS18="X","X","")))))))))))</f>
        <v>X</v>
      </c>
    </row>
    <row r="19" spans="1:47" ht="15.5" x14ac:dyDescent="0.35">
      <c r="A19" t="s">
        <v>12</v>
      </c>
      <c r="B19" s="3" t="str">
        <f>IF('full menu'!B19="MDC","MDC",IF(OR('full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menu'!B19="WSD","WSD",IF('full menu'!B19="UASC","nonat",IF('full menu'!B19="X","X","")))))))))))</f>
        <v>X</v>
      </c>
      <c r="C19" s="3" t="str">
        <f>IF('full menu'!C19="MDC","MDC",IF(OR('full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menu'!C19="WSD","WSD",IF('full menu'!C19="UASC","nonat",IF('full menu'!C19="X","X","")))))))))))</f>
        <v>X</v>
      </c>
      <c r="D19" s="3" t="str">
        <f>IF('full menu'!D19="MDC","MDC",IF(OR('full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menu'!D19="WSD","WSD",IF('full menu'!D19="UASC","nonat",IF('full menu'!D19="X","X","")))))))))))</f>
        <v>X</v>
      </c>
      <c r="E19" s="3" t="str">
        <f>IF('full menu'!E19="MDC","MDC",IF(OR('full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menu'!E19="WSD","WSD",IF('full menu'!E19="UASC","nonat",IF('full menu'!E19="X","X","")))))))))))</f>
        <v>X</v>
      </c>
      <c r="F19" s="3" t="str">
        <f>IF('full menu'!F19="MDC","MDC",IF(OR('full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menu'!F19="WSD","WSD",IF('full menu'!F19="UASC","nonat",IF('full menu'!F19="X","X","")))))))))))</f>
        <v>X</v>
      </c>
      <c r="G19" s="3" t="str">
        <f>IF('full menu'!G19="MDC","MDC",IF(OR('full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menu'!G19="WSD","WSD",IF('full menu'!G19="UASC","nonat",IF('full menu'!G19="X","X","")))))))))))</f>
        <v>X</v>
      </c>
      <c r="H19" s="3" t="str">
        <f>IF('full menu'!H19="MDC","MDC",IF(OR('full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menu'!H19="WSD","WSD",IF('full menu'!H19="UASC","nonat",IF('full menu'!H19="X","X","")))))))))))</f>
        <v>X</v>
      </c>
      <c r="I19" s="3" t="str">
        <f>IF('full menu'!I19="MDC","MDC",IF(OR('full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menu'!I19="WSD","WSD",IF('full menu'!I19="UASC","nonat",IF('full menu'!I19="X","X","")))))))))))</f>
        <v>X</v>
      </c>
      <c r="J19" s="3" t="str">
        <f>IF('full menu'!J19="MDC","MDC",IF(OR('full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menu'!J19="WSD","WSD",IF('full menu'!J19="UASC","nonat",IF('full menu'!J19="X","X","")))))))))))</f>
        <v>X</v>
      </c>
      <c r="K19" s="3" t="str">
        <f>IF('full menu'!K19="MDC","MDC",IF(OR('full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menu'!K19="WSD","WSD",IF('full menu'!K19="UASC","nonat",IF('full menu'!K19="X","X","")))))))))))</f>
        <v>X</v>
      </c>
      <c r="L19" s="3" t="str">
        <f>IF('full menu'!L19="MDC","MDC",IF(OR('full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menu'!L19="WSD","WSD",IF('full menu'!L19="UASC","nonat",IF('full menu'!L19="X","X","")))))))))))</f>
        <v>X</v>
      </c>
      <c r="M19" s="3" t="str">
        <f>IF('full menu'!M19="MDC","MDC",IF(OR('full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menu'!M19="WSD","WSD",IF('full menu'!M19="UASC","nonat",IF('full menu'!M19="X","X","")))))))))))</f>
        <v>X</v>
      </c>
      <c r="N19" s="3" t="str">
        <f>IF('full menu'!N19="MDC","MDC",IF(OR('full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menu'!N19="WSD","WSD",IF('full menu'!N19="UASC","nonat",IF('full menu'!N19="X","X","")))))))))))</f>
        <v>X</v>
      </c>
      <c r="O19" s="3" t="str">
        <f>IF('full menu'!O19="MDC","MDC",IF(OR('full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menu'!O19="WSD","WSD",IF('full menu'!O19="UASC","nonat",IF('full menu'!O19="X","X","")))))))))))</f>
        <v>X</v>
      </c>
      <c r="P19" s="3" t="str">
        <f>IF('full menu'!P19="MDC","MDC",IF(OR('full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menu'!P19="WSD","WSD",IF('full menu'!P19="UASC","nonat",IF('full menu'!P19="X","X","")))))))))))</f>
        <v>X</v>
      </c>
      <c r="Q19" s="3" t="str">
        <f>IF('full menu'!Q19="MDC","MDC",IF(OR('full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menu'!Q19="WSD","WSD",IF('full menu'!Q19="UASC","nonat",IF('full menu'!Q19="X","X","")))))))))))</f>
        <v>X</v>
      </c>
      <c r="R19" s="3" t="str">
        <f>IF('full menu'!R19="MDC","MDC",IF(OR('full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menu'!R19="WSD","WSD",IF('full menu'!R19="UASC","nonat",IF('full menu'!R19="X","X","")))))))))))</f>
        <v>X</v>
      </c>
      <c r="S19" s="3" t="str">
        <f>IF('full menu'!S19="MDC","MDC",IF(OR('full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menu'!S19="WSD","WSD",IF('full menu'!S19="UASC","nonat",IF('full menu'!S19="X","X","")))))))))))</f>
        <v>X</v>
      </c>
      <c r="T19" s="3" t="str">
        <f>IF('full menu'!T19="MDC","MDC",IF(OR('full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menu'!T19="WSD","WSD",IF('full menu'!T19="UASC","nonat",IF('full menu'!T19="X","X","")))))))))))</f>
        <v>UD</v>
      </c>
      <c r="U19" s="3" t="str">
        <f>IF('full menu'!U19="MDC","MDC",IF(OR('full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menu'!U19="WSD","WSD",IF('full menu'!U19="UASC","nonat",IF('full menu'!U19="X","X","")))))))))))</f>
        <v>UD</v>
      </c>
      <c r="V19" s="3" t="str">
        <f>IF('full menu'!V19="MDC","MDC",IF(OR('full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menu'!V19="WSD","WSD",IF('full menu'!V19="UASC","nonat",IF('full menu'!V19="X","X","")))))))))))</f>
        <v>UD</v>
      </c>
      <c r="W19" s="3" t="str">
        <f>IF('full menu'!W19="MDC","MDC",IF(OR('full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menu'!W19="WSD","WSD",IF('full menu'!W19="UASC","nonat",IF('full menu'!W19="X","X","")))))))))))</f>
        <v>LSD</v>
      </c>
      <c r="X19" s="3" t="str">
        <f>IF('full menu'!X19="MDC","MDC",IF(OR('full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menu'!X19="WSD","WSD",IF('full menu'!X19="UASC","nonat",IF('full menu'!X19="X","X","")))))))))))</f>
        <v>LSD</v>
      </c>
      <c r="Y19" s="3" t="str">
        <f>IF('full menu'!Y19="MDC","MDC",IF(OR('full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menu'!Y19="WSD","WSD",IF('full menu'!Y19="UASC","nonat",IF('full menu'!Y19="X","X","")))))))))))</f>
        <v>LSD</v>
      </c>
      <c r="Z19" s="3" t="str">
        <f>IF('full menu'!Z19="MDC","MDC",IF(OR('full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menu'!Z19="WSD","WSD",IF('full menu'!Z19="UASC","nonat",IF('full menu'!Z19="X","X","")))))))))))</f>
        <v>LSD</v>
      </c>
      <c r="AA19" s="3" t="str">
        <f>IF('full menu'!AA19="MDC","MDC",IF(OR('full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menu'!AA19="WSD","WSD",IF('full menu'!AA19="UASC","nonat",IF('full menu'!AA19="X","X","")))))))))))</f>
        <v>LSD</v>
      </c>
      <c r="AB19" s="3" t="str">
        <f>IF('full menu'!AB19="MDC","MDC",IF(OR('full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menu'!AB19="WSD","WSD",IF('full menu'!AB19="UASC","nonat",IF('full menu'!AB19="X","X","")))))))))))</f>
        <v>LSD</v>
      </c>
      <c r="AC19" s="3" t="str">
        <f>IF('full menu'!AC19="MDC","MDC",IF(OR('full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menu'!AC19="WSD","WSD",IF('full menu'!AC19="UASC","nonat",IF('full menu'!AC19="X","X","")))))))))))</f>
        <v>LSD</v>
      </c>
      <c r="AD19" s="3" t="str">
        <f>IF('full menu'!AD19="MDC","MDC",IF(OR('full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menu'!AD19="WSD","WSD",IF('full menu'!AD19="UASC","nonat",IF('full menu'!AD19="X","X","")))))))))))</f>
        <v>LSD</v>
      </c>
      <c r="AE19" s="3" t="str">
        <f>IF('full menu'!AE19="MDC","MDC",IF(OR('full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menu'!AE19="WSD","WSD",IF('full menu'!AE19="UASC","nonat",IF('full menu'!AE19="X","X","")))))))))))</f>
        <v>LSD</v>
      </c>
      <c r="AF19" s="3" t="str">
        <f>IF('full menu'!AF19="MDC","MDC",IF(OR('full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menu'!AF19="WSD","WSD",IF('full menu'!AF19="UASC","nonat",IF('full menu'!AF19="X","X","")))))))))))</f>
        <v>LSD</v>
      </c>
      <c r="AG19" s="3" t="str">
        <f>IF('full menu'!AG19="MDC","MDC",IF(OR('full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menu'!AG19="WSD","WSD",IF('full menu'!AG19="UASC","nonat",IF('full menu'!AG19="X","X","")))))))))))</f>
        <v>LSD</v>
      </c>
      <c r="AH19" s="3" t="str">
        <f>IF('full menu'!AH19="MDC","MDC",IF(OR('full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menu'!AH19="WSD","WSD",IF('full menu'!AH19="UASC","nonat",IF('full menu'!AH19="X","X","")))))))))))</f>
        <v>LSD</v>
      </c>
      <c r="AI19" s="3" t="str">
        <f>IF('full menu'!AI19="MDC","MDC",IF(OR('full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menu'!AI19="WSD","WSD",IF('full menu'!AI19="UASC","nonat",IF('full menu'!AI19="X","X","")))))))))))</f>
        <v>LSD</v>
      </c>
      <c r="AJ19" s="3" t="str">
        <f>IF('full menu'!AJ19="MDC","MDC",IF(OR('full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menu'!AJ19="WSD","WSD",IF('full menu'!AJ19="UASC","nonat",IF('full menu'!AJ19="X","X","")))))))))))</f>
        <v>LSD</v>
      </c>
      <c r="AK19" s="3" t="str">
        <f>IF('full menu'!AK19="MDC","MDC",IF(OR('full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menu'!AK19="WSD","WSD",IF('full menu'!AK19="UASC","nonat",IF('full menu'!AK19="X","X","")))))))))))</f>
        <v>LSD</v>
      </c>
      <c r="AL19" s="3" t="str">
        <f>IF('full menu'!AL19="MDC","MDC",IF(OR('full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menu'!AL19="WSD","WSD",IF('full menu'!AL19="UASC","nonat",IF('full menu'!AL19="X","X","")))))))))))</f>
        <v>LSD</v>
      </c>
      <c r="AM19" s="3" t="str">
        <f>IF('full menu'!AM19="MDC","MDC",IF(OR('full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menu'!AM19="WSD","WSD",IF('full menu'!AM19="UASC","nonat",IF('full menu'!AM19="X","X","")))))))))))</f>
        <v>LSD</v>
      </c>
      <c r="AN19" s="3" t="str">
        <f>IF('full menu'!AN19="MDC","MDC",IF(OR('full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menu'!AN19="WSD","WSD",IF('full menu'!AN19="UASC","nonat",IF('full menu'!AN19="X","X","")))))))))))</f>
        <v>LSD</v>
      </c>
      <c r="AO19" s="3" t="str">
        <f>IF('full menu'!AO19="MDC","MDC",IF(OR('full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menu'!AO19="WSD","WSD",IF('full menu'!AO19="UASC","nonat",IF('full menu'!AO19="X","X","")))))))))))</f>
        <v>LSD</v>
      </c>
      <c r="AP19" s="3" t="str">
        <f>IF('full menu'!AP19="MDC","MDC",IF(OR('full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menu'!AP19="WSD","WSD",IF('full menu'!AP19="UASC","nonat",IF('full menu'!AP19="X","X","")))))))))))</f>
        <v>LSD</v>
      </c>
      <c r="AQ19" s="3" t="str">
        <f>IF('full menu'!AQ19="MDC","MDC",IF(OR('full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menu'!AQ19="WSD","WSD",IF('full menu'!AQ19="UASC","nonat",IF('full menu'!AQ19="X","X","")))))))))))</f>
        <v>LSD</v>
      </c>
      <c r="AR19" s="3" t="str">
        <f>IF('full menu'!AR19="MDC","MDC",IF(OR('full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menu'!AR19="WSD","WSD",IF('full menu'!AR19="UASC","nonat",IF('full menu'!AR19="X","X","")))))))))))</f>
        <v>LSD</v>
      </c>
      <c r="AS19" s="3" t="str">
        <f>IF('full menu'!AS19="MDC","MDC",IF(OR('full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menu'!AS19="WSD","WSD",IF('full menu'!AS19="UASC","nonat",IF('full menu'!AS19="X","X","")))))))))))</f>
        <v>LSD</v>
      </c>
    </row>
    <row r="20" spans="1:47" ht="15.5" x14ac:dyDescent="0.35">
      <c r="A20" t="s">
        <v>67</v>
      </c>
      <c r="B20" s="3" t="str">
        <f>IF('full menu'!B20="MDC","MDC",IF(OR('full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menu'!B20="WSD","WSD",IF('full menu'!B20="UASC","nonat",IF('full menu'!B20="X","X","")))))))))))</f>
        <v>LSD</v>
      </c>
      <c r="C20" s="3" t="str">
        <f>IF('full menu'!C20="MDC","MDC",IF(OR('full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menu'!C20="WSD","WSD",IF('full menu'!C20="UASC","nonat",IF('full menu'!C20="X","X","")))))))))))</f>
        <v>LSD</v>
      </c>
      <c r="D20" s="3" t="str">
        <f>IF('full menu'!D20="MDC","MDC",IF(OR('full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menu'!D20="WSD","WSD",IF('full menu'!D20="UASC","nonat",IF('full menu'!D20="X","X","")))))))))))</f>
        <v>LSD</v>
      </c>
      <c r="E20" s="3" t="str">
        <f>IF('full menu'!E20="MDC","MDC",IF(OR('full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menu'!E20="WSD","WSD",IF('full menu'!E20="UASC","nonat",IF('full menu'!E20="X","X","")))))))))))</f>
        <v>LSD</v>
      </c>
      <c r="F20" s="3" t="str">
        <f>IF('full menu'!F20="MDC","MDC",IF(OR('full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menu'!F20="WSD","WSD",IF('full menu'!F20="UASC","nonat",IF('full menu'!F20="X","X","")))))))))))</f>
        <v>LSD</v>
      </c>
      <c r="G20" s="3" t="str">
        <f>IF('full menu'!G20="MDC","MDC",IF(OR('full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menu'!G20="WSD","WSD",IF('full menu'!G20="UASC","nonat",IF('full menu'!G20="X","X","")))))))))))</f>
        <v>LSD</v>
      </c>
      <c r="H20" s="3" t="str">
        <f>IF('full menu'!H20="MDC","MDC",IF(OR('full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menu'!H20="WSD","WSD",IF('full menu'!H20="UASC","nonat",IF('full menu'!H20="X","X","")))))))))))</f>
        <v>LSD</v>
      </c>
      <c r="I20" s="3" t="str">
        <f>IF('full menu'!I20="MDC","MDC",IF(OR('full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menu'!I20="WSD","WSD",IF('full menu'!I20="UASC","nonat",IF('full menu'!I20="X","X","")))))))))))</f>
        <v>LSD</v>
      </c>
      <c r="J20" s="3" t="str">
        <f>IF('full menu'!J20="MDC","MDC",IF(OR('full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menu'!J20="WSD","WSD",IF('full menu'!J20="UASC","nonat",IF('full menu'!J20="X","X","")))))))))))</f>
        <v>LSD</v>
      </c>
      <c r="K20" s="3" t="str">
        <f>IF('full menu'!K20="MDC","MDC",IF(OR('full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menu'!K20="WSD","WSD",IF('full menu'!K20="UASC","nonat",IF('full menu'!K20="X","X","")))))))))))</f>
        <v>LSD</v>
      </c>
      <c r="L20" s="3" t="str">
        <f>IF('full menu'!L20="MDC","MDC",IF(OR('full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menu'!L20="WSD","WSD",IF('full menu'!L20="UASC","nonat",IF('full menu'!L20="X","X","")))))))))))</f>
        <v>LSD</v>
      </c>
      <c r="M20" s="3" t="str">
        <f>IF('full menu'!M20="MDC","MDC",IF(OR('full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menu'!M20="WSD","WSD",IF('full menu'!M20="UASC","nonat",IF('full menu'!M20="X","X","")))))))))))</f>
        <v>LSD</v>
      </c>
      <c r="N20" s="3" t="str">
        <f>IF('full menu'!N20="MDC","MDC",IF(OR('full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menu'!N20="WSD","WSD",IF('full menu'!N20="UASC","nonat",IF('full menu'!N20="X","X","")))))))))))</f>
        <v>LSD</v>
      </c>
      <c r="O20" s="3" t="str">
        <f>IF('full menu'!O20="MDC","MDC",IF(OR('full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menu'!O20="WSD","WSD",IF('full menu'!O20="UASC","nonat",IF('full menu'!O20="X","X","")))))))))))</f>
        <v>LSD</v>
      </c>
      <c r="P20" s="3" t="str">
        <f>IF('full menu'!P20="MDC","MDC",IF(OR('full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menu'!P20="WSD","WSD",IF('full menu'!P20="UASC","nonat",IF('full menu'!P20="X","X","")))))))))))</f>
        <v>UD</v>
      </c>
      <c r="Q20" s="3" t="str">
        <f>IF('full menu'!Q20="MDC","MDC",IF(OR('full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menu'!Q20="WSD","WSD",IF('full menu'!Q20="UASC","nonat",IF('full menu'!Q20="X","X","")))))))))))</f>
        <v>UD</v>
      </c>
      <c r="R20" s="3" t="str">
        <f>IF('full menu'!R20="MDC","MDC",IF(OR('full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menu'!R20="WSD","WSD",IF('full menu'!R20="UASC","nonat",IF('full menu'!R20="X","X","")))))))))))</f>
        <v>UD</v>
      </c>
      <c r="S20" s="3" t="str">
        <f>IF('full menu'!S20="MDC","MDC",IF(OR('full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menu'!S20="WSD","WSD",IF('full menu'!S20="UASC","nonat",IF('full menu'!S20="X","X","")))))))))))</f>
        <v>UD</v>
      </c>
      <c r="T20" s="3" t="str">
        <f>IF('full menu'!T20="MDC","MDC",IF(OR('full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menu'!T20="WSD","WSD",IF('full menu'!T20="UASC","nonat",IF('full menu'!T20="X","X","")))))))))))</f>
        <v>X</v>
      </c>
      <c r="U20" s="3" t="str">
        <f>IF('full menu'!U20="MDC","MDC",IF(OR('full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menu'!U20="WSD","WSD",IF('full menu'!U20="UASC","nonat",IF('full menu'!U20="X","X","")))))))))))</f>
        <v>X</v>
      </c>
      <c r="V20" s="3" t="str">
        <f>IF('full menu'!V20="MDC","MDC",IF(OR('full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menu'!V20="WSD","WSD",IF('full menu'!V20="UASC","nonat",IF('full menu'!V20="X","X","")))))))))))</f>
        <v>X</v>
      </c>
      <c r="W20" s="3" t="str">
        <f>IF('full menu'!W20="MDC","MDC",IF(OR('full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menu'!W20="WSD","WSD",IF('full menu'!W20="UASC","nonat",IF('full menu'!W20="X","X","")))))))))))</f>
        <v>X</v>
      </c>
      <c r="X20" s="3" t="str">
        <f>IF('full menu'!X20="MDC","MDC",IF(OR('full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menu'!X20="WSD","WSD",IF('full menu'!X20="UASC","nonat",IF('full menu'!X20="X","X","")))))))))))</f>
        <v>X</v>
      </c>
      <c r="Y20" s="3" t="str">
        <f>IF('full menu'!Y20="MDC","MDC",IF(OR('full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menu'!Y20="WSD","WSD",IF('full menu'!Y20="UASC","nonat",IF('full menu'!Y20="X","X","")))))))))))</f>
        <v>X</v>
      </c>
      <c r="Z20" s="3" t="str">
        <f>IF('full menu'!Z20="MDC","MDC",IF(OR('full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menu'!Z20="WSD","WSD",IF('full menu'!Z20="UASC","nonat",IF('full menu'!Z20="X","X","")))))))))))</f>
        <v>X</v>
      </c>
      <c r="AA20" s="3" t="str">
        <f>IF('full menu'!AA20="MDC","MDC",IF(OR('full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menu'!AA20="WSD","WSD",IF('full menu'!AA20="UASC","nonat",IF('full menu'!AA20="X","X","")))))))))))</f>
        <v>X</v>
      </c>
      <c r="AB20" s="3" t="str">
        <f>IF('full menu'!AB20="MDC","MDC",IF(OR('full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menu'!AB20="WSD","WSD",IF('full menu'!AB20="UASC","nonat",IF('full menu'!AB20="X","X","")))))))))))</f>
        <v>X</v>
      </c>
      <c r="AC20" s="3" t="str">
        <f>IF('full menu'!AC20="MDC","MDC",IF(OR('full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menu'!AC20="WSD","WSD",IF('full menu'!AC20="UASC","nonat",IF('full menu'!AC20="X","X","")))))))))))</f>
        <v>X</v>
      </c>
      <c r="AD20" s="3" t="str">
        <f>IF('full menu'!AD20="MDC","MDC",IF(OR('full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menu'!AD20="WSD","WSD",IF('full menu'!AD20="UASC","nonat",IF('full menu'!AD20="X","X","")))))))))))</f>
        <v>X</v>
      </c>
      <c r="AE20" s="3" t="str">
        <f>IF('full menu'!AE20="MDC","MDC",IF(OR('full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menu'!AE20="WSD","WSD",IF('full menu'!AE20="UASC","nonat",IF('full menu'!AE20="X","X","")))))))))))</f>
        <v>X</v>
      </c>
      <c r="AF20" s="3" t="str">
        <f>IF('full menu'!AF20="MDC","MDC",IF(OR('full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menu'!AF20="WSD","WSD",IF('full menu'!AF20="UASC","nonat",IF('full menu'!AF20="X","X","")))))))))))</f>
        <v>X</v>
      </c>
      <c r="AG20" s="3" t="str">
        <f>IF('full menu'!AG20="MDC","MDC",IF(OR('full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menu'!AG20="WSD","WSD",IF('full menu'!AG20="UASC","nonat",IF('full menu'!AG20="X","X","")))))))))))</f>
        <v>X</v>
      </c>
      <c r="AH20" s="3" t="str">
        <f>IF('full menu'!AH20="MDC","MDC",IF(OR('full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menu'!AH20="WSD","WSD",IF('full menu'!AH20="UASC","nonat",IF('full menu'!AH20="X","X","")))))))))))</f>
        <v>X</v>
      </c>
      <c r="AI20" s="3" t="str">
        <f>IF('full menu'!AI20="MDC","MDC",IF(OR('full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menu'!AI20="WSD","WSD",IF('full menu'!AI20="UASC","nonat",IF('full menu'!AI20="X","X","")))))))))))</f>
        <v>X</v>
      </c>
      <c r="AJ20" s="3" t="str">
        <f>IF('full menu'!AJ20="MDC","MDC",IF(OR('full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menu'!AJ20="WSD","WSD",IF('full menu'!AJ20="UASC","nonat",IF('full menu'!AJ20="X","X","")))))))))))</f>
        <v>X</v>
      </c>
      <c r="AK20" s="3" t="str">
        <f>IF('full menu'!AK20="MDC","MDC",IF(OR('full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menu'!AK20="WSD","WSD",IF('full menu'!AK20="UASC","nonat",IF('full menu'!AK20="X","X","")))))))))))</f>
        <v>X</v>
      </c>
      <c r="AL20" s="3" t="str">
        <f>IF('full menu'!AL20="MDC","MDC",IF(OR('full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menu'!AL20="WSD","WSD",IF('full menu'!AL20="UASC","nonat",IF('full menu'!AL20="X","X","")))))))))))</f>
        <v>X</v>
      </c>
      <c r="AM20" s="3" t="str">
        <f>IF('full menu'!AM20="MDC","MDC",IF(OR('full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menu'!AM20="WSD","WSD",IF('full menu'!AM20="UASC","nonat",IF('full menu'!AM20="X","X","")))))))))))</f>
        <v>X</v>
      </c>
      <c r="AN20" s="3" t="str">
        <f>IF('full menu'!AN20="MDC","MDC",IF(OR('full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menu'!AN20="WSD","WSD",IF('full menu'!AN20="UASC","nonat",IF('full menu'!AN20="X","X","")))))))))))</f>
        <v>X</v>
      </c>
      <c r="AO20" s="3" t="str">
        <f>IF('full menu'!AO20="MDC","MDC",IF(OR('full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menu'!AO20="WSD","WSD",IF('full menu'!AO20="UASC","nonat",IF('full menu'!AO20="X","X","")))))))))))</f>
        <v>X</v>
      </c>
      <c r="AP20" s="3" t="str">
        <f>IF('full menu'!AP20="MDC","MDC",IF(OR('full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menu'!AP20="WSD","WSD",IF('full menu'!AP20="UASC","nonat",IF('full menu'!AP20="X","X","")))))))))))</f>
        <v>X</v>
      </c>
      <c r="AQ20" s="3" t="str">
        <f>IF('full menu'!AQ20="MDC","MDC",IF(OR('full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menu'!AQ20="WSD","WSD",IF('full menu'!AQ20="UASC","nonat",IF('full menu'!AQ20="X","X","")))))))))))</f>
        <v>X</v>
      </c>
      <c r="AR20" s="3" t="str">
        <f>IF('full menu'!AR20="MDC","MDC",IF(OR('full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menu'!AR20="WSD","WSD",IF('full menu'!AR20="UASC","nonat",IF('full menu'!AR20="X","X","")))))))))))</f>
        <v>X</v>
      </c>
      <c r="AS20" s="3" t="str">
        <f>IF('full menu'!AS20="MDC","MDC",IF(OR('full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menu'!AS20="WSD","WSD",IF('full menu'!AS20="UASC","nonat",IF('full menu'!AS20="X","X","")))))))))))</f>
        <v>X</v>
      </c>
    </row>
    <row r="22" spans="1:47" x14ac:dyDescent="0.35">
      <c r="B22" s="1">
        <v>1974</v>
      </c>
      <c r="C22" s="1">
        <v>1975</v>
      </c>
      <c r="D22" s="1">
        <v>1976</v>
      </c>
      <c r="E22" s="1">
        <v>1977</v>
      </c>
      <c r="F22" s="1">
        <v>1978</v>
      </c>
      <c r="G22" s="1">
        <v>1979</v>
      </c>
      <c r="H22" s="1">
        <v>1980</v>
      </c>
      <c r="I22" s="1">
        <v>1981</v>
      </c>
      <c r="J22" s="1">
        <v>1982</v>
      </c>
      <c r="K22" s="1">
        <v>1983</v>
      </c>
      <c r="L22" s="1">
        <v>1984</v>
      </c>
      <c r="M22" s="1">
        <v>1985</v>
      </c>
      <c r="N22" s="1">
        <v>1986</v>
      </c>
      <c r="O22" s="1">
        <v>1987</v>
      </c>
      <c r="P22" s="1">
        <v>1988</v>
      </c>
      <c r="Q22" s="1">
        <v>1989</v>
      </c>
      <c r="R22" s="1">
        <v>1990</v>
      </c>
      <c r="S22" s="1">
        <v>1991</v>
      </c>
      <c r="T22" s="1">
        <v>1992</v>
      </c>
      <c r="U22" s="1">
        <v>1993</v>
      </c>
      <c r="V22" s="1">
        <v>1994</v>
      </c>
      <c r="W22" s="1">
        <v>1995</v>
      </c>
      <c r="X22" s="1">
        <v>1996</v>
      </c>
      <c r="Y22" s="1">
        <v>1997</v>
      </c>
      <c r="Z22" s="1">
        <v>1998</v>
      </c>
      <c r="AA22" s="1">
        <v>1999</v>
      </c>
      <c r="AB22" s="1">
        <v>2000</v>
      </c>
      <c r="AC22" s="1">
        <v>2001</v>
      </c>
      <c r="AD22" s="1">
        <v>2002</v>
      </c>
      <c r="AE22" s="1">
        <v>2003</v>
      </c>
      <c r="AF22" s="1">
        <v>2004</v>
      </c>
      <c r="AG22" s="1">
        <v>2005</v>
      </c>
      <c r="AH22" s="1">
        <v>2006</v>
      </c>
      <c r="AI22" s="1">
        <v>2007</v>
      </c>
      <c r="AJ22" s="1">
        <v>2008</v>
      </c>
      <c r="AK22" s="1">
        <v>2009</v>
      </c>
      <c r="AL22" s="1">
        <v>2010</v>
      </c>
      <c r="AM22" s="1">
        <v>2011</v>
      </c>
      <c r="AN22" s="1">
        <v>2012</v>
      </c>
      <c r="AO22" s="1">
        <v>2013</v>
      </c>
      <c r="AP22" s="1">
        <v>2014</v>
      </c>
      <c r="AQ22" s="1">
        <v>2015</v>
      </c>
      <c r="AR22" s="1">
        <v>2016</v>
      </c>
      <c r="AS22" s="1">
        <v>2017</v>
      </c>
    </row>
    <row r="23" spans="1:47" x14ac:dyDescent="0.35">
      <c r="A23" t="s">
        <v>1</v>
      </c>
      <c r="B23">
        <f>COUNTIF(B2:B18,"X")</f>
        <v>15</v>
      </c>
      <c r="C23">
        <f t="shared" ref="C23:AS23" si="0">COUNTIF(C2:C18,"X")</f>
        <v>15</v>
      </c>
      <c r="D23">
        <f t="shared" si="0"/>
        <v>15</v>
      </c>
      <c r="E23">
        <f t="shared" si="0"/>
        <v>15</v>
      </c>
      <c r="F23">
        <f t="shared" si="0"/>
        <v>15</v>
      </c>
      <c r="G23">
        <f t="shared" si="0"/>
        <v>15</v>
      </c>
      <c r="H23">
        <f t="shared" si="0"/>
        <v>15</v>
      </c>
      <c r="I23">
        <f t="shared" si="0"/>
        <v>15</v>
      </c>
      <c r="J23">
        <f t="shared" si="0"/>
        <v>15</v>
      </c>
      <c r="K23">
        <f t="shared" si="0"/>
        <v>15</v>
      </c>
      <c r="L23">
        <f t="shared" si="0"/>
        <v>15</v>
      </c>
      <c r="M23">
        <f t="shared" si="0"/>
        <v>15</v>
      </c>
      <c r="N23">
        <f t="shared" si="0"/>
        <v>15</v>
      </c>
      <c r="O23">
        <f t="shared" si="0"/>
        <v>15</v>
      </c>
      <c r="P23">
        <f t="shared" si="0"/>
        <v>15</v>
      </c>
      <c r="Q23">
        <f t="shared" si="0"/>
        <v>15</v>
      </c>
      <c r="R23">
        <f t="shared" si="0"/>
        <v>15</v>
      </c>
      <c r="S23">
        <f t="shared" si="0"/>
        <v>14</v>
      </c>
      <c r="T23">
        <f t="shared" si="0"/>
        <v>4</v>
      </c>
      <c r="U23">
        <f t="shared" si="0"/>
        <v>3</v>
      </c>
      <c r="V23">
        <f t="shared" si="0"/>
        <v>3</v>
      </c>
      <c r="W23">
        <f t="shared" si="0"/>
        <v>3</v>
      </c>
      <c r="X23">
        <f t="shared" si="0"/>
        <v>3</v>
      </c>
      <c r="Y23">
        <f t="shared" si="0"/>
        <v>3</v>
      </c>
      <c r="Z23">
        <f t="shared" si="0"/>
        <v>3</v>
      </c>
      <c r="AA23">
        <f t="shared" si="0"/>
        <v>3</v>
      </c>
      <c r="AB23">
        <f t="shared" si="0"/>
        <v>2</v>
      </c>
      <c r="AC23">
        <f t="shared" si="0"/>
        <v>1</v>
      </c>
      <c r="AD23">
        <f t="shared" si="0"/>
        <v>1</v>
      </c>
      <c r="AE23">
        <f t="shared" si="0"/>
        <v>1</v>
      </c>
      <c r="AF23">
        <f t="shared" si="0"/>
        <v>1</v>
      </c>
      <c r="AG23">
        <f t="shared" si="0"/>
        <v>1</v>
      </c>
      <c r="AH23">
        <f t="shared" si="0"/>
        <v>1</v>
      </c>
      <c r="AI23">
        <f t="shared" si="0"/>
        <v>1</v>
      </c>
      <c r="AJ23">
        <f t="shared" si="0"/>
        <v>1</v>
      </c>
      <c r="AK23">
        <f t="shared" si="0"/>
        <v>1</v>
      </c>
      <c r="AL23">
        <f t="shared" si="0"/>
        <v>1</v>
      </c>
      <c r="AM23">
        <f t="shared" si="0"/>
        <v>1</v>
      </c>
      <c r="AN23">
        <f t="shared" si="0"/>
        <v>1</v>
      </c>
      <c r="AO23">
        <f t="shared" si="0"/>
        <v>1</v>
      </c>
      <c r="AP23">
        <f t="shared" si="0"/>
        <v>1</v>
      </c>
      <c r="AQ23">
        <f t="shared" si="0"/>
        <v>1</v>
      </c>
      <c r="AR23">
        <f t="shared" si="0"/>
        <v>1</v>
      </c>
      <c r="AS23">
        <f t="shared" si="0"/>
        <v>1</v>
      </c>
      <c r="AU23">
        <f>SUM(B23:AS23)</f>
        <v>313</v>
      </c>
    </row>
    <row r="24" spans="1:47" x14ac:dyDescent="0.35">
      <c r="A24" t="s">
        <v>13</v>
      </c>
      <c r="B24">
        <f>COUNTIF(B2:B18,"MDC")</f>
        <v>2</v>
      </c>
      <c r="C24">
        <f t="shared" ref="C24:AS24" si="1">COUNTIF(C2:C18,"MDC")</f>
        <v>2</v>
      </c>
      <c r="D24">
        <f t="shared" si="1"/>
        <v>2</v>
      </c>
      <c r="E24">
        <f t="shared" si="1"/>
        <v>2</v>
      </c>
      <c r="F24">
        <f t="shared" si="1"/>
        <v>2</v>
      </c>
      <c r="G24">
        <f t="shared" si="1"/>
        <v>2</v>
      </c>
      <c r="H24">
        <f t="shared" si="1"/>
        <v>2</v>
      </c>
      <c r="I24">
        <f t="shared" si="1"/>
        <v>2</v>
      </c>
      <c r="J24">
        <f t="shared" si="1"/>
        <v>2</v>
      </c>
      <c r="K24">
        <f t="shared" si="1"/>
        <v>2</v>
      </c>
      <c r="L24">
        <f t="shared" si="1"/>
        <v>2</v>
      </c>
      <c r="M24">
        <f t="shared" si="1"/>
        <v>2</v>
      </c>
      <c r="N24">
        <f t="shared" si="1"/>
        <v>2</v>
      </c>
      <c r="O24">
        <f t="shared" si="1"/>
        <v>2</v>
      </c>
      <c r="P24">
        <f t="shared" si="1"/>
        <v>1</v>
      </c>
      <c r="Q24">
        <f t="shared" si="1"/>
        <v>1</v>
      </c>
      <c r="R24">
        <f t="shared" si="1"/>
        <v>0</v>
      </c>
      <c r="S24">
        <f t="shared" si="1"/>
        <v>0</v>
      </c>
      <c r="T24">
        <f t="shared" si="1"/>
        <v>0</v>
      </c>
      <c r="U24">
        <f t="shared" si="1"/>
        <v>0</v>
      </c>
      <c r="V24">
        <f t="shared" si="1"/>
        <v>0</v>
      </c>
      <c r="W24">
        <f t="shared" si="1"/>
        <v>0</v>
      </c>
      <c r="X24">
        <f t="shared" si="1"/>
        <v>0</v>
      </c>
      <c r="Y24">
        <f t="shared" si="1"/>
        <v>0</v>
      </c>
      <c r="Z24">
        <f t="shared" si="1"/>
        <v>0</v>
      </c>
      <c r="AA24">
        <f t="shared" si="1"/>
        <v>0</v>
      </c>
      <c r="AB24">
        <f t="shared" si="1"/>
        <v>0</v>
      </c>
      <c r="AC24">
        <f t="shared" si="1"/>
        <v>0</v>
      </c>
      <c r="AD24">
        <f t="shared" si="1"/>
        <v>0</v>
      </c>
      <c r="AE24">
        <f t="shared" si="1"/>
        <v>0</v>
      </c>
      <c r="AF24">
        <f t="shared" si="1"/>
        <v>0</v>
      </c>
      <c r="AG24">
        <f t="shared" si="1"/>
        <v>0</v>
      </c>
      <c r="AH24">
        <f t="shared" si="1"/>
        <v>0</v>
      </c>
      <c r="AI24">
        <f t="shared" si="1"/>
        <v>0</v>
      </c>
      <c r="AJ24">
        <f t="shared" si="1"/>
        <v>0</v>
      </c>
      <c r="AK24">
        <f t="shared" si="1"/>
        <v>0</v>
      </c>
      <c r="AL24">
        <f t="shared" si="1"/>
        <v>0</v>
      </c>
      <c r="AM24">
        <f t="shared" si="1"/>
        <v>0</v>
      </c>
      <c r="AN24">
        <f t="shared" si="1"/>
        <v>0</v>
      </c>
      <c r="AO24">
        <f t="shared" si="1"/>
        <v>0</v>
      </c>
      <c r="AP24">
        <f t="shared" si="1"/>
        <v>0</v>
      </c>
      <c r="AQ24">
        <f t="shared" si="1"/>
        <v>0</v>
      </c>
      <c r="AR24">
        <f t="shared" si="1"/>
        <v>0</v>
      </c>
      <c r="AS24">
        <f t="shared" si="1"/>
        <v>0</v>
      </c>
      <c r="AU24">
        <f t="shared" ref="AU24:AU33" si="2">SUM(B24:AS24)</f>
        <v>30</v>
      </c>
    </row>
    <row r="25" spans="1:47" x14ac:dyDescent="0.35">
      <c r="A25" t="s">
        <v>51</v>
      </c>
      <c r="B25">
        <f>COUNTIF(B2:B18,"ERFix")</f>
        <v>0</v>
      </c>
      <c r="C25">
        <f t="shared" ref="C25:AS25" si="3">COUNTIF(C2:C18,"ERFix")</f>
        <v>0</v>
      </c>
      <c r="D25">
        <f t="shared" si="3"/>
        <v>0</v>
      </c>
      <c r="E25">
        <f t="shared" si="3"/>
        <v>0</v>
      </c>
      <c r="F25">
        <f t="shared" si="3"/>
        <v>0</v>
      </c>
      <c r="G25">
        <f t="shared" si="3"/>
        <v>0</v>
      </c>
      <c r="H25">
        <f t="shared" si="3"/>
        <v>0</v>
      </c>
      <c r="I25">
        <f t="shared" si="3"/>
        <v>0</v>
      </c>
      <c r="J25">
        <f t="shared" si="3"/>
        <v>0</v>
      </c>
      <c r="K25">
        <f t="shared" si="3"/>
        <v>0</v>
      </c>
      <c r="L25">
        <f t="shared" si="3"/>
        <v>0</v>
      </c>
      <c r="M25">
        <f t="shared" si="3"/>
        <v>0</v>
      </c>
      <c r="N25">
        <f t="shared" si="3"/>
        <v>0</v>
      </c>
      <c r="O25">
        <f t="shared" si="3"/>
        <v>0</v>
      </c>
      <c r="P25">
        <f t="shared" si="3"/>
        <v>0</v>
      </c>
      <c r="Q25">
        <f t="shared" si="3"/>
        <v>0</v>
      </c>
      <c r="R25">
        <f t="shared" si="3"/>
        <v>0</v>
      </c>
      <c r="S25">
        <f t="shared" si="3"/>
        <v>0</v>
      </c>
      <c r="T25">
        <f t="shared" si="3"/>
        <v>0</v>
      </c>
      <c r="U25">
        <f t="shared" si="3"/>
        <v>0</v>
      </c>
      <c r="V25">
        <f t="shared" si="3"/>
        <v>0</v>
      </c>
      <c r="W25">
        <f t="shared" si="3"/>
        <v>0</v>
      </c>
      <c r="X25">
        <f t="shared" si="3"/>
        <v>0</v>
      </c>
      <c r="Y25">
        <f t="shared" si="3"/>
        <v>0</v>
      </c>
      <c r="Z25">
        <f t="shared" si="3"/>
        <v>1</v>
      </c>
      <c r="AA25">
        <f t="shared" si="3"/>
        <v>1</v>
      </c>
      <c r="AB25">
        <f t="shared" si="3"/>
        <v>1</v>
      </c>
      <c r="AC25">
        <f t="shared" si="3"/>
        <v>1</v>
      </c>
      <c r="AD25">
        <f t="shared" si="3"/>
        <v>1</v>
      </c>
      <c r="AE25">
        <f t="shared" si="3"/>
        <v>1</v>
      </c>
      <c r="AF25">
        <f t="shared" si="3"/>
        <v>1</v>
      </c>
      <c r="AG25">
        <f t="shared" si="3"/>
        <v>1</v>
      </c>
      <c r="AH25">
        <f t="shared" si="3"/>
        <v>1</v>
      </c>
      <c r="AI25">
        <f t="shared" si="3"/>
        <v>1</v>
      </c>
      <c r="AJ25">
        <f t="shared" si="3"/>
        <v>2</v>
      </c>
      <c r="AK25">
        <f t="shared" si="3"/>
        <v>2</v>
      </c>
      <c r="AL25">
        <f t="shared" si="3"/>
        <v>2</v>
      </c>
      <c r="AM25">
        <f t="shared" si="3"/>
        <v>2</v>
      </c>
      <c r="AN25">
        <f t="shared" si="3"/>
        <v>2</v>
      </c>
      <c r="AO25">
        <f t="shared" si="3"/>
        <v>2</v>
      </c>
      <c r="AP25">
        <f t="shared" si="3"/>
        <v>2</v>
      </c>
      <c r="AQ25">
        <f t="shared" si="3"/>
        <v>2</v>
      </c>
      <c r="AR25">
        <f t="shared" si="3"/>
        <v>2</v>
      </c>
      <c r="AS25">
        <f t="shared" si="3"/>
        <v>2</v>
      </c>
      <c r="AU25">
        <f t="shared" si="2"/>
        <v>30</v>
      </c>
    </row>
    <row r="26" spans="1:47" x14ac:dyDescent="0.35">
      <c r="A26" t="s">
        <v>52</v>
      </c>
      <c r="B26">
        <f>COUNTIF(B2:B18,"ERTs")</f>
        <v>0</v>
      </c>
      <c r="C26">
        <f t="shared" ref="C26:AS26" si="4">COUNTIF(C2:C18,"ERTs")</f>
        <v>0</v>
      </c>
      <c r="D26">
        <f t="shared" si="4"/>
        <v>0</v>
      </c>
      <c r="E26">
        <f t="shared" si="4"/>
        <v>0</v>
      </c>
      <c r="F26">
        <f t="shared" si="4"/>
        <v>0</v>
      </c>
      <c r="G26">
        <f t="shared" si="4"/>
        <v>0</v>
      </c>
      <c r="H26">
        <f t="shared" si="4"/>
        <v>0</v>
      </c>
      <c r="I26">
        <f t="shared" si="4"/>
        <v>0</v>
      </c>
      <c r="J26">
        <f t="shared" si="4"/>
        <v>0</v>
      </c>
      <c r="K26">
        <f t="shared" si="4"/>
        <v>0</v>
      </c>
      <c r="L26">
        <f t="shared" si="4"/>
        <v>0</v>
      </c>
      <c r="M26">
        <f t="shared" si="4"/>
        <v>0</v>
      </c>
      <c r="N26">
        <f t="shared" si="4"/>
        <v>0</v>
      </c>
      <c r="O26">
        <f t="shared" si="4"/>
        <v>0</v>
      </c>
      <c r="P26">
        <f t="shared" si="4"/>
        <v>0</v>
      </c>
      <c r="Q26">
        <f t="shared" si="4"/>
        <v>0</v>
      </c>
      <c r="R26">
        <f t="shared" si="4"/>
        <v>0</v>
      </c>
      <c r="S26">
        <f t="shared" si="4"/>
        <v>0</v>
      </c>
      <c r="T26">
        <f t="shared" si="4"/>
        <v>0</v>
      </c>
      <c r="U26">
        <f t="shared" si="4"/>
        <v>0</v>
      </c>
      <c r="V26">
        <f t="shared" si="4"/>
        <v>0</v>
      </c>
      <c r="W26">
        <f t="shared" si="4"/>
        <v>0</v>
      </c>
      <c r="X26">
        <f t="shared" si="4"/>
        <v>0</v>
      </c>
      <c r="Y26">
        <f t="shared" si="4"/>
        <v>0</v>
      </c>
      <c r="Z26">
        <f t="shared" si="4"/>
        <v>1</v>
      </c>
      <c r="AA26">
        <f t="shared" si="4"/>
        <v>1</v>
      </c>
      <c r="AB26">
        <f t="shared" si="4"/>
        <v>2</v>
      </c>
      <c r="AC26">
        <f t="shared" si="4"/>
        <v>2</v>
      </c>
      <c r="AD26">
        <f t="shared" si="4"/>
        <v>2</v>
      </c>
      <c r="AE26">
        <f t="shared" si="4"/>
        <v>2</v>
      </c>
      <c r="AF26">
        <f t="shared" si="4"/>
        <v>2</v>
      </c>
      <c r="AG26">
        <f t="shared" si="4"/>
        <v>2</v>
      </c>
      <c r="AH26">
        <f t="shared" si="4"/>
        <v>2</v>
      </c>
      <c r="AI26">
        <f t="shared" si="4"/>
        <v>2</v>
      </c>
      <c r="AJ26">
        <f t="shared" si="4"/>
        <v>2</v>
      </c>
      <c r="AK26">
        <f t="shared" si="4"/>
        <v>2</v>
      </c>
      <c r="AL26">
        <f t="shared" si="4"/>
        <v>2</v>
      </c>
      <c r="AM26">
        <f t="shared" si="4"/>
        <v>2</v>
      </c>
      <c r="AN26">
        <f t="shared" si="4"/>
        <v>2</v>
      </c>
      <c r="AO26">
        <f t="shared" si="4"/>
        <v>2</v>
      </c>
      <c r="AP26">
        <f t="shared" si="4"/>
        <v>1</v>
      </c>
      <c r="AQ26">
        <f t="shared" si="4"/>
        <v>1</v>
      </c>
      <c r="AR26">
        <f t="shared" si="4"/>
        <v>1</v>
      </c>
      <c r="AS26">
        <f t="shared" si="4"/>
        <v>1</v>
      </c>
      <c r="AU26">
        <f t="shared" si="2"/>
        <v>34</v>
      </c>
    </row>
    <row r="27" spans="1:47" x14ac:dyDescent="0.35">
      <c r="A27" t="s">
        <v>53</v>
      </c>
      <c r="B27">
        <f>COUNTIF(B2:B18,"MTs")</f>
        <v>0</v>
      </c>
      <c r="C27">
        <f t="shared" ref="C27:AS27" si="5">COUNTIF(C2:C18,"MTs")</f>
        <v>0</v>
      </c>
      <c r="D27">
        <f t="shared" si="5"/>
        <v>0</v>
      </c>
      <c r="E27">
        <f t="shared" si="5"/>
        <v>0</v>
      </c>
      <c r="F27">
        <f t="shared" si="5"/>
        <v>0</v>
      </c>
      <c r="G27">
        <f t="shared" si="5"/>
        <v>0</v>
      </c>
      <c r="H27">
        <f t="shared" si="5"/>
        <v>0</v>
      </c>
      <c r="I27">
        <f t="shared" si="5"/>
        <v>0</v>
      </c>
      <c r="J27">
        <f t="shared" si="5"/>
        <v>0</v>
      </c>
      <c r="K27">
        <f t="shared" si="5"/>
        <v>0</v>
      </c>
      <c r="L27">
        <f t="shared" si="5"/>
        <v>0</v>
      </c>
      <c r="M27">
        <f t="shared" si="5"/>
        <v>0</v>
      </c>
      <c r="N27">
        <f t="shared" si="5"/>
        <v>0</v>
      </c>
      <c r="O27">
        <f t="shared" si="5"/>
        <v>0</v>
      </c>
      <c r="P27">
        <f t="shared" si="5"/>
        <v>0</v>
      </c>
      <c r="Q27">
        <f t="shared" si="5"/>
        <v>0</v>
      </c>
      <c r="R27">
        <f t="shared" si="5"/>
        <v>0</v>
      </c>
      <c r="S27">
        <f t="shared" si="5"/>
        <v>0</v>
      </c>
      <c r="T27">
        <f t="shared" si="5"/>
        <v>0</v>
      </c>
      <c r="U27">
        <f t="shared" si="5"/>
        <v>0</v>
      </c>
      <c r="V27">
        <f t="shared" si="5"/>
        <v>0</v>
      </c>
      <c r="W27">
        <f t="shared" si="5"/>
        <v>0</v>
      </c>
      <c r="X27">
        <f t="shared" si="5"/>
        <v>0</v>
      </c>
      <c r="Y27">
        <f t="shared" si="5"/>
        <v>0</v>
      </c>
      <c r="Z27">
        <f t="shared" si="5"/>
        <v>0</v>
      </c>
      <c r="AA27">
        <f t="shared" si="5"/>
        <v>0</v>
      </c>
      <c r="AB27">
        <f t="shared" si="5"/>
        <v>0</v>
      </c>
      <c r="AC27">
        <f t="shared" si="5"/>
        <v>0</v>
      </c>
      <c r="AD27">
        <f t="shared" si="5"/>
        <v>0</v>
      </c>
      <c r="AE27">
        <f t="shared" si="5"/>
        <v>0</v>
      </c>
      <c r="AF27">
        <f t="shared" si="5"/>
        <v>0</v>
      </c>
      <c r="AG27">
        <f t="shared" si="5"/>
        <v>0</v>
      </c>
      <c r="AH27">
        <f t="shared" si="5"/>
        <v>0</v>
      </c>
      <c r="AI27">
        <f t="shared" si="5"/>
        <v>0</v>
      </c>
      <c r="AJ27">
        <f t="shared" si="5"/>
        <v>0</v>
      </c>
      <c r="AK27">
        <f t="shared" si="5"/>
        <v>0</v>
      </c>
      <c r="AL27">
        <f t="shared" si="5"/>
        <v>0</v>
      </c>
      <c r="AM27">
        <f t="shared" si="5"/>
        <v>0</v>
      </c>
      <c r="AN27">
        <f t="shared" si="5"/>
        <v>0</v>
      </c>
      <c r="AO27">
        <f t="shared" si="5"/>
        <v>0</v>
      </c>
      <c r="AP27">
        <f t="shared" si="5"/>
        <v>0</v>
      </c>
      <c r="AQ27">
        <f t="shared" si="5"/>
        <v>0</v>
      </c>
      <c r="AR27">
        <f t="shared" si="5"/>
        <v>0</v>
      </c>
      <c r="AS27">
        <f t="shared" si="5"/>
        <v>0</v>
      </c>
      <c r="AU27">
        <f t="shared" si="2"/>
        <v>0</v>
      </c>
    </row>
    <row r="28" spans="1:47" x14ac:dyDescent="0.35">
      <c r="A28" t="s">
        <v>54</v>
      </c>
      <c r="B28">
        <f>COUNTIF(B2:B18,"ITs")</f>
        <v>0</v>
      </c>
      <c r="C28">
        <f t="shared" ref="C28:AS28" si="6">COUNTIF(C2:C18,"ITs")</f>
        <v>0</v>
      </c>
      <c r="D28">
        <f t="shared" si="6"/>
        <v>0</v>
      </c>
      <c r="E28">
        <f t="shared" si="6"/>
        <v>0</v>
      </c>
      <c r="F28">
        <f t="shared" si="6"/>
        <v>0</v>
      </c>
      <c r="G28">
        <f t="shared" si="6"/>
        <v>0</v>
      </c>
      <c r="H28">
        <f t="shared" si="6"/>
        <v>0</v>
      </c>
      <c r="I28">
        <f t="shared" si="6"/>
        <v>0</v>
      </c>
      <c r="J28">
        <f t="shared" si="6"/>
        <v>0</v>
      </c>
      <c r="K28">
        <f t="shared" si="6"/>
        <v>0</v>
      </c>
      <c r="L28">
        <f t="shared" si="6"/>
        <v>0</v>
      </c>
      <c r="M28">
        <f t="shared" si="6"/>
        <v>0</v>
      </c>
      <c r="N28">
        <f t="shared" si="6"/>
        <v>0</v>
      </c>
      <c r="O28">
        <f t="shared" si="6"/>
        <v>0</v>
      </c>
      <c r="P28">
        <f t="shared" si="6"/>
        <v>0</v>
      </c>
      <c r="Q28">
        <f t="shared" si="6"/>
        <v>0</v>
      </c>
      <c r="R28">
        <f t="shared" si="6"/>
        <v>0</v>
      </c>
      <c r="S28">
        <f t="shared" si="6"/>
        <v>0</v>
      </c>
      <c r="T28">
        <f t="shared" si="6"/>
        <v>0</v>
      </c>
      <c r="U28">
        <f t="shared" si="6"/>
        <v>0</v>
      </c>
      <c r="V28">
        <f t="shared" si="6"/>
        <v>0</v>
      </c>
      <c r="W28">
        <f t="shared" si="6"/>
        <v>0</v>
      </c>
      <c r="X28">
        <f t="shared" si="6"/>
        <v>0</v>
      </c>
      <c r="Y28">
        <f t="shared" si="6"/>
        <v>0</v>
      </c>
      <c r="Z28">
        <f t="shared" si="6"/>
        <v>0</v>
      </c>
      <c r="AA28">
        <f t="shared" si="6"/>
        <v>0</v>
      </c>
      <c r="AB28">
        <f t="shared" si="6"/>
        <v>1</v>
      </c>
      <c r="AC28">
        <f t="shared" si="6"/>
        <v>1</v>
      </c>
      <c r="AD28">
        <f t="shared" si="6"/>
        <v>1</v>
      </c>
      <c r="AE28">
        <f t="shared" si="6"/>
        <v>1</v>
      </c>
      <c r="AF28">
        <f t="shared" si="6"/>
        <v>1</v>
      </c>
      <c r="AG28">
        <f t="shared" si="6"/>
        <v>1</v>
      </c>
      <c r="AH28">
        <f t="shared" si="6"/>
        <v>1</v>
      </c>
      <c r="AI28">
        <f t="shared" si="6"/>
        <v>1</v>
      </c>
      <c r="AJ28">
        <f t="shared" si="6"/>
        <v>1</v>
      </c>
      <c r="AK28">
        <f t="shared" si="6"/>
        <v>2</v>
      </c>
      <c r="AL28">
        <f t="shared" si="6"/>
        <v>2</v>
      </c>
      <c r="AM28">
        <f t="shared" si="6"/>
        <v>3</v>
      </c>
      <c r="AN28">
        <f t="shared" si="6"/>
        <v>4</v>
      </c>
      <c r="AO28">
        <f t="shared" si="6"/>
        <v>4</v>
      </c>
      <c r="AP28">
        <f t="shared" si="6"/>
        <v>4</v>
      </c>
      <c r="AQ28">
        <f t="shared" si="6"/>
        <v>3</v>
      </c>
      <c r="AR28">
        <f t="shared" si="6"/>
        <v>3</v>
      </c>
      <c r="AS28">
        <f t="shared" si="6"/>
        <v>4</v>
      </c>
      <c r="AU28">
        <f t="shared" si="2"/>
        <v>38</v>
      </c>
    </row>
    <row r="29" spans="1:47" x14ac:dyDescent="0.35">
      <c r="A29" t="s">
        <v>55</v>
      </c>
      <c r="B29">
        <f>COUNTIF(B2:B18,"MixedTs")</f>
        <v>0</v>
      </c>
      <c r="C29">
        <f t="shared" ref="C29:AS29" si="7">COUNTIF(C2:C18,"MixedTs")</f>
        <v>0</v>
      </c>
      <c r="D29">
        <f t="shared" si="7"/>
        <v>0</v>
      </c>
      <c r="E29">
        <f t="shared" si="7"/>
        <v>0</v>
      </c>
      <c r="F29">
        <f t="shared" si="7"/>
        <v>0</v>
      </c>
      <c r="G29">
        <f t="shared" si="7"/>
        <v>0</v>
      </c>
      <c r="H29">
        <f t="shared" si="7"/>
        <v>0</v>
      </c>
      <c r="I29">
        <f t="shared" si="7"/>
        <v>0</v>
      </c>
      <c r="J29">
        <f t="shared" si="7"/>
        <v>0</v>
      </c>
      <c r="K29">
        <f t="shared" si="7"/>
        <v>0</v>
      </c>
      <c r="L29">
        <f t="shared" si="7"/>
        <v>0</v>
      </c>
      <c r="M29">
        <f t="shared" si="7"/>
        <v>0</v>
      </c>
      <c r="N29">
        <f t="shared" si="7"/>
        <v>0</v>
      </c>
      <c r="O29">
        <f t="shared" si="7"/>
        <v>0</v>
      </c>
      <c r="P29">
        <f t="shared" si="7"/>
        <v>0</v>
      </c>
      <c r="Q29">
        <f t="shared" si="7"/>
        <v>0</v>
      </c>
      <c r="R29">
        <f t="shared" si="7"/>
        <v>0</v>
      </c>
      <c r="S29">
        <f t="shared" si="7"/>
        <v>0</v>
      </c>
      <c r="T29">
        <f t="shared" si="7"/>
        <v>0</v>
      </c>
      <c r="U29">
        <f t="shared" si="7"/>
        <v>0</v>
      </c>
      <c r="V29">
        <f t="shared" si="7"/>
        <v>0</v>
      </c>
      <c r="W29">
        <f t="shared" si="7"/>
        <v>0</v>
      </c>
      <c r="X29">
        <f t="shared" si="7"/>
        <v>0</v>
      </c>
      <c r="Y29">
        <f t="shared" si="7"/>
        <v>0</v>
      </c>
      <c r="Z29">
        <f t="shared" si="7"/>
        <v>0</v>
      </c>
      <c r="AA29">
        <f t="shared" si="7"/>
        <v>0</v>
      </c>
      <c r="AB29">
        <f t="shared" si="7"/>
        <v>0</v>
      </c>
      <c r="AC29">
        <f t="shared" si="7"/>
        <v>0</v>
      </c>
      <c r="AD29">
        <f t="shared" si="7"/>
        <v>0</v>
      </c>
      <c r="AE29">
        <f t="shared" si="7"/>
        <v>0</v>
      </c>
      <c r="AF29">
        <f t="shared" si="7"/>
        <v>0</v>
      </c>
      <c r="AG29">
        <f t="shared" si="7"/>
        <v>0</v>
      </c>
      <c r="AH29">
        <f t="shared" si="7"/>
        <v>0</v>
      </c>
      <c r="AI29">
        <f t="shared" si="7"/>
        <v>0</v>
      </c>
      <c r="AJ29">
        <f t="shared" si="7"/>
        <v>0</v>
      </c>
      <c r="AK29">
        <f t="shared" si="7"/>
        <v>0</v>
      </c>
      <c r="AL29">
        <f t="shared" si="7"/>
        <v>0</v>
      </c>
      <c r="AM29">
        <f t="shared" si="7"/>
        <v>0</v>
      </c>
      <c r="AN29">
        <f t="shared" si="7"/>
        <v>0</v>
      </c>
      <c r="AO29">
        <f t="shared" si="7"/>
        <v>0</v>
      </c>
      <c r="AP29">
        <f t="shared" si="7"/>
        <v>0</v>
      </c>
      <c r="AQ29">
        <f t="shared" si="7"/>
        <v>0</v>
      </c>
      <c r="AR29">
        <f t="shared" si="7"/>
        <v>0</v>
      </c>
      <c r="AS29">
        <f t="shared" si="7"/>
        <v>0</v>
      </c>
      <c r="AU29">
        <f t="shared" si="2"/>
        <v>0</v>
      </c>
    </row>
    <row r="30" spans="1:47" x14ac:dyDescent="0.35">
      <c r="A30" t="s">
        <v>2</v>
      </c>
      <c r="B30">
        <f>COUNTIF(B2:B18,"UD")</f>
        <v>0</v>
      </c>
      <c r="C30">
        <f t="shared" ref="C30:AS30" si="8">COUNTIF(C2:C18,"UD")</f>
        <v>0</v>
      </c>
      <c r="D30">
        <f t="shared" si="8"/>
        <v>0</v>
      </c>
      <c r="E30">
        <f t="shared" si="8"/>
        <v>0</v>
      </c>
      <c r="F30">
        <f t="shared" si="8"/>
        <v>0</v>
      </c>
      <c r="G30">
        <f t="shared" si="8"/>
        <v>0</v>
      </c>
      <c r="H30">
        <f t="shared" si="8"/>
        <v>0</v>
      </c>
      <c r="I30">
        <f t="shared" si="8"/>
        <v>0</v>
      </c>
      <c r="J30">
        <f t="shared" si="8"/>
        <v>0</v>
      </c>
      <c r="K30">
        <f t="shared" si="8"/>
        <v>0</v>
      </c>
      <c r="L30">
        <f t="shared" si="8"/>
        <v>0</v>
      </c>
      <c r="M30">
        <f t="shared" si="8"/>
        <v>0</v>
      </c>
      <c r="N30">
        <f t="shared" si="8"/>
        <v>0</v>
      </c>
      <c r="O30">
        <f t="shared" si="8"/>
        <v>0</v>
      </c>
      <c r="P30">
        <f t="shared" si="8"/>
        <v>1</v>
      </c>
      <c r="Q30">
        <f t="shared" si="8"/>
        <v>1</v>
      </c>
      <c r="R30">
        <f t="shared" si="8"/>
        <v>2</v>
      </c>
      <c r="S30">
        <f t="shared" si="8"/>
        <v>3</v>
      </c>
      <c r="T30">
        <f t="shared" si="8"/>
        <v>13</v>
      </c>
      <c r="U30">
        <f t="shared" si="8"/>
        <v>13</v>
      </c>
      <c r="V30">
        <f t="shared" si="8"/>
        <v>9</v>
      </c>
      <c r="W30">
        <f t="shared" si="8"/>
        <v>6</v>
      </c>
      <c r="X30">
        <f t="shared" si="8"/>
        <v>4</v>
      </c>
      <c r="Y30">
        <f t="shared" si="8"/>
        <v>2</v>
      </c>
      <c r="Z30">
        <f t="shared" si="8"/>
        <v>2</v>
      </c>
      <c r="AA30">
        <f t="shared" si="8"/>
        <v>2</v>
      </c>
      <c r="AB30">
        <f t="shared" si="8"/>
        <v>1</v>
      </c>
      <c r="AC30">
        <f t="shared" si="8"/>
        <v>0</v>
      </c>
      <c r="AD30">
        <f t="shared" si="8"/>
        <v>0</v>
      </c>
      <c r="AE30">
        <f t="shared" si="8"/>
        <v>0</v>
      </c>
      <c r="AF30">
        <f t="shared" si="8"/>
        <v>0</v>
      </c>
      <c r="AG30">
        <f t="shared" si="8"/>
        <v>0</v>
      </c>
      <c r="AH30">
        <f t="shared" si="8"/>
        <v>0</v>
      </c>
      <c r="AI30">
        <f t="shared" si="8"/>
        <v>0</v>
      </c>
      <c r="AJ30">
        <f t="shared" si="8"/>
        <v>0</v>
      </c>
      <c r="AK30">
        <f t="shared" si="8"/>
        <v>0</v>
      </c>
      <c r="AL30">
        <f t="shared" si="8"/>
        <v>0</v>
      </c>
      <c r="AM30">
        <f t="shared" si="8"/>
        <v>0</v>
      </c>
      <c r="AN30">
        <f t="shared" si="8"/>
        <v>0</v>
      </c>
      <c r="AO30">
        <f t="shared" si="8"/>
        <v>0</v>
      </c>
      <c r="AP30">
        <f t="shared" si="8"/>
        <v>0</v>
      </c>
      <c r="AQ30">
        <f t="shared" si="8"/>
        <v>0</v>
      </c>
      <c r="AR30">
        <f t="shared" si="8"/>
        <v>0</v>
      </c>
      <c r="AS30">
        <f t="shared" si="8"/>
        <v>0</v>
      </c>
      <c r="AU30">
        <f t="shared" si="2"/>
        <v>59</v>
      </c>
    </row>
    <row r="31" spans="1:47" x14ac:dyDescent="0.35">
      <c r="A31" t="s">
        <v>3</v>
      </c>
      <c r="B31">
        <f>COUNTIF(B2:B18,"LSD")</f>
        <v>0</v>
      </c>
      <c r="C31">
        <f t="shared" ref="C31:AS31" si="9">COUNTIF(C2:C18,"LSD")</f>
        <v>0</v>
      </c>
      <c r="D31">
        <f t="shared" si="9"/>
        <v>0</v>
      </c>
      <c r="E31">
        <f t="shared" si="9"/>
        <v>0</v>
      </c>
      <c r="F31">
        <f t="shared" si="9"/>
        <v>0</v>
      </c>
      <c r="G31">
        <f t="shared" si="9"/>
        <v>0</v>
      </c>
      <c r="H31">
        <f t="shared" si="9"/>
        <v>0</v>
      </c>
      <c r="I31">
        <f t="shared" si="9"/>
        <v>0</v>
      </c>
      <c r="J31">
        <f t="shared" si="9"/>
        <v>0</v>
      </c>
      <c r="K31">
        <f t="shared" si="9"/>
        <v>0</v>
      </c>
      <c r="L31">
        <f t="shared" si="9"/>
        <v>0</v>
      </c>
      <c r="M31">
        <f t="shared" si="9"/>
        <v>0</v>
      </c>
      <c r="N31">
        <f t="shared" si="9"/>
        <v>0</v>
      </c>
      <c r="O31">
        <f t="shared" si="9"/>
        <v>0</v>
      </c>
      <c r="P31">
        <f t="shared" si="9"/>
        <v>0</v>
      </c>
      <c r="Q31">
        <f t="shared" si="9"/>
        <v>0</v>
      </c>
      <c r="R31">
        <f t="shared" si="9"/>
        <v>0</v>
      </c>
      <c r="S31">
        <f t="shared" si="9"/>
        <v>0</v>
      </c>
      <c r="T31">
        <f t="shared" si="9"/>
        <v>0</v>
      </c>
      <c r="U31">
        <f t="shared" si="9"/>
        <v>1</v>
      </c>
      <c r="V31">
        <f t="shared" si="9"/>
        <v>5</v>
      </c>
      <c r="W31">
        <f t="shared" si="9"/>
        <v>8</v>
      </c>
      <c r="X31">
        <f t="shared" si="9"/>
        <v>10</v>
      </c>
      <c r="Y31">
        <f t="shared" si="9"/>
        <v>12</v>
      </c>
      <c r="Z31">
        <f t="shared" si="9"/>
        <v>10</v>
      </c>
      <c r="AA31">
        <f t="shared" si="9"/>
        <v>10</v>
      </c>
      <c r="AB31">
        <f t="shared" si="9"/>
        <v>9</v>
      </c>
      <c r="AC31">
        <f t="shared" si="9"/>
        <v>10</v>
      </c>
      <c r="AD31">
        <f t="shared" si="9"/>
        <v>10</v>
      </c>
      <c r="AE31">
        <f t="shared" si="9"/>
        <v>10</v>
      </c>
      <c r="AF31">
        <f t="shared" si="9"/>
        <v>10</v>
      </c>
      <c r="AG31">
        <f t="shared" si="9"/>
        <v>10</v>
      </c>
      <c r="AH31">
        <f t="shared" si="9"/>
        <v>10</v>
      </c>
      <c r="AI31">
        <f t="shared" si="9"/>
        <v>10</v>
      </c>
      <c r="AJ31">
        <f t="shared" si="9"/>
        <v>9</v>
      </c>
      <c r="AK31">
        <f t="shared" si="9"/>
        <v>8</v>
      </c>
      <c r="AL31">
        <f t="shared" si="9"/>
        <v>8</v>
      </c>
      <c r="AM31">
        <f t="shared" si="9"/>
        <v>7</v>
      </c>
      <c r="AN31">
        <f t="shared" si="9"/>
        <v>6</v>
      </c>
      <c r="AO31">
        <f t="shared" si="9"/>
        <v>6</v>
      </c>
      <c r="AP31">
        <f t="shared" si="9"/>
        <v>7</v>
      </c>
      <c r="AQ31">
        <f t="shared" si="9"/>
        <v>8</v>
      </c>
      <c r="AR31">
        <f t="shared" si="9"/>
        <v>8</v>
      </c>
      <c r="AS31">
        <f t="shared" si="9"/>
        <v>7</v>
      </c>
      <c r="AU31">
        <f t="shared" si="2"/>
        <v>209</v>
      </c>
    </row>
    <row r="32" spans="1:47" x14ac:dyDescent="0.35">
      <c r="A32" t="s">
        <v>40</v>
      </c>
      <c r="B32">
        <f>COUNTIF(B2:B18,"WSD")</f>
        <v>0</v>
      </c>
      <c r="C32">
        <f t="shared" ref="C32:AS32" si="10">COUNTIF(C2:C18,"WSD")</f>
        <v>0</v>
      </c>
      <c r="D32">
        <f t="shared" si="10"/>
        <v>0</v>
      </c>
      <c r="E32">
        <f t="shared" si="10"/>
        <v>0</v>
      </c>
      <c r="F32">
        <f t="shared" si="10"/>
        <v>0</v>
      </c>
      <c r="G32">
        <f t="shared" si="10"/>
        <v>0</v>
      </c>
      <c r="H32">
        <f t="shared" si="10"/>
        <v>0</v>
      </c>
      <c r="I32">
        <f t="shared" si="10"/>
        <v>0</v>
      </c>
      <c r="J32">
        <f t="shared" si="10"/>
        <v>0</v>
      </c>
      <c r="K32">
        <f t="shared" si="10"/>
        <v>0</v>
      </c>
      <c r="L32">
        <f t="shared" si="10"/>
        <v>0</v>
      </c>
      <c r="M32">
        <f t="shared" si="10"/>
        <v>0</v>
      </c>
      <c r="N32">
        <f t="shared" si="10"/>
        <v>0</v>
      </c>
      <c r="O32">
        <f t="shared" si="10"/>
        <v>0</v>
      </c>
      <c r="P32">
        <f t="shared" si="10"/>
        <v>0</v>
      </c>
      <c r="Q32">
        <f t="shared" si="10"/>
        <v>0</v>
      </c>
      <c r="R32">
        <f t="shared" si="10"/>
        <v>0</v>
      </c>
      <c r="S32">
        <f t="shared" si="10"/>
        <v>0</v>
      </c>
      <c r="T32">
        <f t="shared" si="10"/>
        <v>0</v>
      </c>
      <c r="U32">
        <f t="shared" si="10"/>
        <v>0</v>
      </c>
      <c r="V32">
        <f t="shared" si="10"/>
        <v>0</v>
      </c>
      <c r="W32">
        <f t="shared" si="10"/>
        <v>0</v>
      </c>
      <c r="X32">
        <f t="shared" si="10"/>
        <v>0</v>
      </c>
      <c r="Y32">
        <f t="shared" si="10"/>
        <v>0</v>
      </c>
      <c r="Z32">
        <f t="shared" si="10"/>
        <v>0</v>
      </c>
      <c r="AA32">
        <f t="shared" si="10"/>
        <v>0</v>
      </c>
      <c r="AB32">
        <f t="shared" si="10"/>
        <v>0</v>
      </c>
      <c r="AC32">
        <f t="shared" si="10"/>
        <v>0</v>
      </c>
      <c r="AD32">
        <f t="shared" si="10"/>
        <v>0</v>
      </c>
      <c r="AE32">
        <f t="shared" si="10"/>
        <v>0</v>
      </c>
      <c r="AF32">
        <f t="shared" si="10"/>
        <v>0</v>
      </c>
      <c r="AG32">
        <f t="shared" si="10"/>
        <v>0</v>
      </c>
      <c r="AH32">
        <f t="shared" si="10"/>
        <v>0</v>
      </c>
      <c r="AI32">
        <f t="shared" si="10"/>
        <v>0</v>
      </c>
      <c r="AJ32">
        <f t="shared" si="10"/>
        <v>0</v>
      </c>
      <c r="AK32">
        <f t="shared" si="10"/>
        <v>0</v>
      </c>
      <c r="AL32">
        <f t="shared" si="10"/>
        <v>0</v>
      </c>
      <c r="AM32">
        <f t="shared" si="10"/>
        <v>0</v>
      </c>
      <c r="AN32">
        <f t="shared" si="10"/>
        <v>0</v>
      </c>
      <c r="AO32">
        <f t="shared" si="10"/>
        <v>0</v>
      </c>
      <c r="AP32">
        <f t="shared" si="10"/>
        <v>0</v>
      </c>
      <c r="AQ32">
        <f t="shared" si="10"/>
        <v>0</v>
      </c>
      <c r="AR32">
        <f t="shared" si="10"/>
        <v>0</v>
      </c>
      <c r="AS32">
        <f t="shared" si="10"/>
        <v>0</v>
      </c>
      <c r="AU32">
        <f t="shared" si="2"/>
        <v>0</v>
      </c>
    </row>
    <row r="33" spans="1:47" x14ac:dyDescent="0.35">
      <c r="A33" t="s">
        <v>56</v>
      </c>
      <c r="B33">
        <f>COUNTIF(B2:B18,"nonat")</f>
        <v>0</v>
      </c>
      <c r="C33">
        <f t="shared" ref="C33:AS33" si="11">COUNTIF(C2:C18,"nonat")</f>
        <v>0</v>
      </c>
      <c r="D33">
        <f t="shared" si="11"/>
        <v>0</v>
      </c>
      <c r="E33">
        <f t="shared" si="11"/>
        <v>0</v>
      </c>
      <c r="F33">
        <f t="shared" si="11"/>
        <v>0</v>
      </c>
      <c r="G33">
        <f t="shared" si="11"/>
        <v>0</v>
      </c>
      <c r="H33">
        <f t="shared" si="11"/>
        <v>0</v>
      </c>
      <c r="I33">
        <f t="shared" si="11"/>
        <v>0</v>
      </c>
      <c r="J33">
        <f t="shared" si="11"/>
        <v>0</v>
      </c>
      <c r="K33">
        <f t="shared" si="11"/>
        <v>0</v>
      </c>
      <c r="L33">
        <f t="shared" si="11"/>
        <v>0</v>
      </c>
      <c r="M33">
        <f t="shared" si="11"/>
        <v>0</v>
      </c>
      <c r="N33">
        <f t="shared" si="11"/>
        <v>0</v>
      </c>
      <c r="O33">
        <f t="shared" si="11"/>
        <v>0</v>
      </c>
      <c r="P33">
        <f t="shared" si="11"/>
        <v>0</v>
      </c>
      <c r="Q33">
        <f t="shared" si="11"/>
        <v>0</v>
      </c>
      <c r="R33">
        <f t="shared" si="11"/>
        <v>0</v>
      </c>
      <c r="S33">
        <f t="shared" si="11"/>
        <v>0</v>
      </c>
      <c r="T33">
        <f t="shared" si="11"/>
        <v>0</v>
      </c>
      <c r="U33">
        <f t="shared" si="11"/>
        <v>0</v>
      </c>
      <c r="V33">
        <f t="shared" si="11"/>
        <v>0</v>
      </c>
      <c r="W33">
        <f t="shared" si="11"/>
        <v>0</v>
      </c>
      <c r="X33">
        <f t="shared" si="11"/>
        <v>0</v>
      </c>
      <c r="Y33">
        <f t="shared" si="11"/>
        <v>0</v>
      </c>
      <c r="Z33">
        <f t="shared" si="11"/>
        <v>0</v>
      </c>
      <c r="AA33">
        <f t="shared" si="11"/>
        <v>0</v>
      </c>
      <c r="AB33">
        <f t="shared" si="11"/>
        <v>1</v>
      </c>
      <c r="AC33">
        <f t="shared" si="11"/>
        <v>2</v>
      </c>
      <c r="AD33">
        <f t="shared" si="11"/>
        <v>2</v>
      </c>
      <c r="AE33">
        <f t="shared" si="11"/>
        <v>2</v>
      </c>
      <c r="AF33">
        <f t="shared" si="11"/>
        <v>2</v>
      </c>
      <c r="AG33">
        <f t="shared" si="11"/>
        <v>2</v>
      </c>
      <c r="AH33">
        <f t="shared" si="11"/>
        <v>2</v>
      </c>
      <c r="AI33">
        <f t="shared" si="11"/>
        <v>2</v>
      </c>
      <c r="AJ33">
        <f t="shared" si="11"/>
        <v>2</v>
      </c>
      <c r="AK33">
        <f t="shared" si="11"/>
        <v>2</v>
      </c>
      <c r="AL33">
        <f t="shared" si="11"/>
        <v>2</v>
      </c>
      <c r="AM33">
        <f t="shared" si="11"/>
        <v>2</v>
      </c>
      <c r="AN33">
        <f t="shared" si="11"/>
        <v>2</v>
      </c>
      <c r="AO33">
        <f t="shared" si="11"/>
        <v>2</v>
      </c>
      <c r="AP33">
        <f t="shared" si="11"/>
        <v>2</v>
      </c>
      <c r="AQ33">
        <f t="shared" si="11"/>
        <v>2</v>
      </c>
      <c r="AR33">
        <f t="shared" si="11"/>
        <v>2</v>
      </c>
      <c r="AS33">
        <f t="shared" si="11"/>
        <v>2</v>
      </c>
      <c r="AU33">
        <f t="shared" si="2"/>
        <v>35</v>
      </c>
    </row>
    <row r="35" spans="1:47" x14ac:dyDescent="0.35">
      <c r="B35">
        <f>SUM(B23:B33)</f>
        <v>17</v>
      </c>
      <c r="C35">
        <f t="shared" ref="C35:AS35" si="12">SUM(C23:C33)</f>
        <v>17</v>
      </c>
      <c r="D35">
        <f t="shared" si="12"/>
        <v>17</v>
      </c>
      <c r="E35">
        <f t="shared" si="12"/>
        <v>17</v>
      </c>
      <c r="F35">
        <f t="shared" si="12"/>
        <v>17</v>
      </c>
      <c r="G35">
        <f t="shared" si="12"/>
        <v>17</v>
      </c>
      <c r="H35">
        <f t="shared" si="12"/>
        <v>17</v>
      </c>
      <c r="I35">
        <f t="shared" si="12"/>
        <v>17</v>
      </c>
      <c r="J35">
        <f t="shared" si="12"/>
        <v>17</v>
      </c>
      <c r="K35">
        <f t="shared" si="12"/>
        <v>17</v>
      </c>
      <c r="L35">
        <f t="shared" si="12"/>
        <v>17</v>
      </c>
      <c r="M35">
        <f t="shared" si="12"/>
        <v>17</v>
      </c>
      <c r="N35">
        <f t="shared" si="12"/>
        <v>17</v>
      </c>
      <c r="O35">
        <f t="shared" si="12"/>
        <v>17</v>
      </c>
      <c r="P35">
        <f t="shared" si="12"/>
        <v>17</v>
      </c>
      <c r="Q35">
        <f t="shared" si="12"/>
        <v>17</v>
      </c>
      <c r="R35">
        <f t="shared" si="12"/>
        <v>17</v>
      </c>
      <c r="S35">
        <f t="shared" si="12"/>
        <v>17</v>
      </c>
      <c r="T35">
        <f t="shared" si="12"/>
        <v>17</v>
      </c>
      <c r="U35">
        <f t="shared" si="12"/>
        <v>17</v>
      </c>
      <c r="V35">
        <f t="shared" si="12"/>
        <v>17</v>
      </c>
      <c r="W35">
        <f t="shared" si="12"/>
        <v>17</v>
      </c>
      <c r="X35">
        <f t="shared" si="12"/>
        <v>17</v>
      </c>
      <c r="Y35">
        <f t="shared" si="12"/>
        <v>17</v>
      </c>
      <c r="Z35">
        <f t="shared" si="12"/>
        <v>17</v>
      </c>
      <c r="AA35">
        <f t="shared" si="12"/>
        <v>17</v>
      </c>
      <c r="AB35">
        <f t="shared" si="12"/>
        <v>17</v>
      </c>
      <c r="AC35">
        <f t="shared" si="12"/>
        <v>17</v>
      </c>
      <c r="AD35">
        <f t="shared" si="12"/>
        <v>17</v>
      </c>
      <c r="AE35">
        <f t="shared" si="12"/>
        <v>17</v>
      </c>
      <c r="AF35">
        <f t="shared" si="12"/>
        <v>17</v>
      </c>
      <c r="AG35">
        <f t="shared" si="12"/>
        <v>17</v>
      </c>
      <c r="AH35">
        <f t="shared" si="12"/>
        <v>17</v>
      </c>
      <c r="AI35">
        <f t="shared" si="12"/>
        <v>17</v>
      </c>
      <c r="AJ35">
        <f t="shared" si="12"/>
        <v>17</v>
      </c>
      <c r="AK35">
        <f t="shared" si="12"/>
        <v>17</v>
      </c>
      <c r="AL35">
        <f t="shared" si="12"/>
        <v>17</v>
      </c>
      <c r="AM35">
        <f t="shared" si="12"/>
        <v>17</v>
      </c>
      <c r="AN35">
        <f t="shared" si="12"/>
        <v>17</v>
      </c>
      <c r="AO35">
        <f t="shared" si="12"/>
        <v>17</v>
      </c>
      <c r="AP35">
        <f t="shared" si="12"/>
        <v>17</v>
      </c>
      <c r="AQ35">
        <f t="shared" si="12"/>
        <v>17</v>
      </c>
      <c r="AR35">
        <f t="shared" si="12"/>
        <v>17</v>
      </c>
      <c r="AS35">
        <f t="shared" si="12"/>
        <v>17</v>
      </c>
    </row>
  </sheetData>
  <sortState xmlns:xlrd2="http://schemas.microsoft.com/office/spreadsheetml/2017/richdata2" ref="A2:A20">
    <sortCondition ref="A2:A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B78FF-A454-4B41-9992-30F149838DE1}">
  <dimension ref="A1:AY30"/>
  <sheetViews>
    <sheetView tabSelected="1" topLeftCell="A11" workbookViewId="0">
      <selection activeCell="A20" sqref="A2:A20"/>
    </sheetView>
  </sheetViews>
  <sheetFormatPr defaultRowHeight="14.5" x14ac:dyDescent="0.35"/>
  <sheetData>
    <row r="1" spans="1:45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5" ht="15.5" x14ac:dyDescent="0.35">
      <c r="A2" t="s">
        <v>42</v>
      </c>
      <c r="B2" s="3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menu'!B2="WSD"),"intens",IF(OR('full menu'!B2="UASC"),"nonat",IF('full menu'!B2="X","X",""))))))</f>
        <v>rude</v>
      </c>
      <c r="C2" s="3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menu'!C2="WSD"),"intens",IF(OR('full menu'!C2="UASC"),"nonat",IF('full menu'!C2="X","X",""))))))</f>
        <v>rude</v>
      </c>
      <c r="D2" s="3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menu'!D2="WSD"),"intens",IF(OR('full menu'!D2="UASC"),"nonat",IF('full menu'!D2="X","X",""))))))</f>
        <v>rude</v>
      </c>
      <c r="E2" s="3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menu'!E2="WSD"),"intens",IF(OR('full menu'!E2="UASC"),"nonat",IF('full menu'!E2="X","X",""))))))</f>
        <v>rude</v>
      </c>
      <c r="F2" s="3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menu'!F2="WSD"),"intens",IF(OR('full menu'!F2="UASC"),"nonat",IF('full menu'!F2="X","X",""))))))</f>
        <v>rude</v>
      </c>
      <c r="G2" s="3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menu'!G2="WSD"),"intens",IF(OR('full menu'!G2="UASC"),"nonat",IF('full menu'!G2="X","X",""))))))</f>
        <v>rude</v>
      </c>
      <c r="H2" s="3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menu'!H2="WSD"),"intens",IF(OR('full menu'!H2="UASC"),"nonat",IF('full menu'!H2="X","X",""))))))</f>
        <v>rude</v>
      </c>
      <c r="I2" s="3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menu'!I2="WSD"),"intens",IF(OR('full menu'!I2="UASC"),"nonat",IF('full menu'!I2="X","X",""))))))</f>
        <v>rude</v>
      </c>
      <c r="J2" s="3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menu'!J2="WSD"),"intens",IF(OR('full menu'!J2="UASC"),"nonat",IF('full menu'!J2="X","X",""))))))</f>
        <v>rude</v>
      </c>
      <c r="K2" s="3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menu'!K2="WSD"),"intens",IF(OR('full menu'!K2="UASC"),"nonat",IF('full menu'!K2="X","X",""))))))</f>
        <v>rude</v>
      </c>
      <c r="L2" s="3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menu'!L2="WSD"),"intens",IF(OR('full menu'!L2="UASC"),"nonat",IF('full menu'!L2="X","X",""))))))</f>
        <v>rude</v>
      </c>
      <c r="M2" s="3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menu'!M2="WSD"),"intens",IF(OR('full menu'!M2="UASC"),"nonat",IF('full menu'!M2="X","X",""))))))</f>
        <v>rude</v>
      </c>
      <c r="N2" s="3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menu'!N2="WSD"),"intens",IF(OR('full menu'!N2="UASC"),"nonat",IF('full menu'!N2="X","X",""))))))</f>
        <v>rude</v>
      </c>
      <c r="O2" s="3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menu'!O2="WSD"),"intens",IF(OR('full menu'!O2="UASC"),"nonat",IF('full menu'!O2="X","X",""))))))</f>
        <v>rude</v>
      </c>
      <c r="P2" s="3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menu'!P2="WSD"),"intens",IF(OR('full menu'!P2="UASC"),"nonat",IF('full menu'!P2="X","X",""))))))</f>
        <v>rude</v>
      </c>
      <c r="Q2" s="3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menu'!Q2="WSD"),"intens",IF(OR('full menu'!Q2="UASC"),"nonat",IF('full menu'!Q2="X","X",""))))))</f>
        <v>rude</v>
      </c>
      <c r="R2" s="3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menu'!R2="WSD"),"intens",IF(OR('full menu'!R2="UASC"),"nonat",IF('full menu'!R2="X","X",""))))))</f>
        <v>inter</v>
      </c>
      <c r="S2" s="3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menu'!S2="WSD"),"intens",IF(OR('full menu'!S2="UASC"),"nonat",IF('full menu'!S2="X","X",""))))))</f>
        <v>inter</v>
      </c>
      <c r="T2" s="3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menu'!T2="WSD"),"intens",IF(OR('full menu'!T2="UASC"),"nonat",IF('full menu'!T2="X","X",""))))))</f>
        <v>inter</v>
      </c>
      <c r="U2" s="3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menu'!U2="WSD"),"intens",IF(OR('full menu'!U2="UASC"),"nonat",IF('full menu'!U2="X","X",""))))))</f>
        <v>subst</v>
      </c>
      <c r="V2" s="3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menu'!V2="WSD"),"intens",IF(OR('full menu'!V2="UASC"),"nonat",IF('full menu'!V2="X","X",""))))))</f>
        <v>subst</v>
      </c>
      <c r="W2" s="3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menu'!W2="WSD"),"intens",IF(OR('full menu'!W2="UASC"),"nonat",IF('full menu'!W2="X","X",""))))))</f>
        <v>subst</v>
      </c>
      <c r="X2" s="3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menu'!X2="WSD"),"intens",IF(OR('full menu'!X2="UASC"),"nonat",IF('full menu'!X2="X","X",""))))))</f>
        <v>subst</v>
      </c>
      <c r="Y2" s="3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menu'!Y2="WSD"),"intens",IF(OR('full menu'!Y2="UASC"),"nonat",IF('full menu'!Y2="X","X",""))))))</f>
        <v>subst</v>
      </c>
      <c r="Z2" s="3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menu'!Z2="WSD"),"intens",IF(OR('full menu'!Z2="UASC"),"nonat",IF('full menu'!Z2="X","X",""))))))</f>
        <v>subst</v>
      </c>
      <c r="AA2" s="3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menu'!AA2="WSD"),"intens",IF(OR('full menu'!AA2="UASC"),"nonat",IF('full menu'!AA2="X","X",""))))))</f>
        <v>subst</v>
      </c>
      <c r="AB2" s="3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menu'!AB2="WSD"),"intens",IF(OR('full menu'!AB2="UASC"),"nonat",IF('full menu'!AB2="X","X",""))))))</f>
        <v>subst</v>
      </c>
      <c r="AC2" s="3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menu'!AC2="WSD"),"intens",IF(OR('full menu'!AC2="UASC"),"nonat",IF('full menu'!AC2="X","X",""))))))</f>
        <v>subst</v>
      </c>
      <c r="AD2" s="3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menu'!AD2="WSD"),"intens",IF(OR('full menu'!AD2="UASC"),"nonat",IF('full menu'!AD2="X","X",""))))))</f>
        <v>subst</v>
      </c>
      <c r="AE2" s="3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menu'!AE2="WSD"),"intens",IF(OR('full menu'!AE2="UASC"),"nonat",IF('full menu'!AE2="X","X",""))))))</f>
        <v>subst</v>
      </c>
      <c r="AF2" s="3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menu'!AF2="WSD"),"intens",IF(OR('full menu'!AF2="UASC"),"nonat",IF('full menu'!AF2="X","X",""))))))</f>
        <v>subst</v>
      </c>
      <c r="AG2" s="3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menu'!AG2="WSD"),"intens",IF(OR('full menu'!AG2="UASC"),"nonat",IF('full menu'!AG2="X","X",""))))))</f>
        <v>subst</v>
      </c>
      <c r="AH2" s="3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menu'!AH2="WSD"),"intens",IF(OR('full menu'!AH2="UASC"),"nonat",IF('full menu'!AH2="X","X",""))))))</f>
        <v>subst</v>
      </c>
      <c r="AI2" s="3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menu'!AI2="WSD"),"intens",IF(OR('full menu'!AI2="UASC"),"nonat",IF('full menu'!AI2="X","X",""))))))</f>
        <v>subst</v>
      </c>
      <c r="AJ2" s="3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menu'!AJ2="WSD"),"intens",IF(OR('full menu'!AJ2="UASC"),"nonat",IF('full menu'!AJ2="X","X",""))))))</f>
        <v>subst</v>
      </c>
      <c r="AK2" s="3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menu'!AK2="WSD"),"intens",IF(OR('full menu'!AK2="UASC"),"nonat",IF('full menu'!AK2="X","X",""))))))</f>
        <v>subst</v>
      </c>
      <c r="AL2" s="3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menu'!AL2="WSD"),"intens",IF(OR('full menu'!AL2="UASC"),"nonat",IF('full menu'!AL2="X","X",""))))))</f>
        <v>subst</v>
      </c>
      <c r="AM2" s="3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menu'!AM2="WSD"),"intens",IF(OR('full menu'!AM2="UASC"),"nonat",IF('full menu'!AM2="X","X",""))))))</f>
        <v>subst</v>
      </c>
      <c r="AN2" s="3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menu'!AN2="WSD"),"intens",IF(OR('full menu'!AN2="UASC"),"nonat",IF('full menu'!AN2="X","X",""))))))</f>
        <v>subst</v>
      </c>
      <c r="AO2" s="3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menu'!AO2="WSD"),"intens",IF(OR('full menu'!AO2="UASC"),"nonat",IF('full menu'!AO2="X","X",""))))))</f>
        <v>subst</v>
      </c>
      <c r="AP2" s="3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menu'!AP2="WSD"),"intens",IF(OR('full menu'!AP2="UASC"),"nonat",IF('full menu'!AP2="X","X",""))))))</f>
        <v>subst</v>
      </c>
      <c r="AQ2" s="3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menu'!AQ2="WSD"),"intens",IF(OR('full menu'!AQ2="UASC"),"nonat",IF('full menu'!AQ2="X","X",""))))))</f>
        <v>subst</v>
      </c>
      <c r="AR2" s="3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menu'!AR2="WSD"),"intens",IF(OR('full menu'!AR2="UASC"),"nonat",IF('full menu'!AR2="X","X",""))))))</f>
        <v>subst</v>
      </c>
      <c r="AS2" s="3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menu'!AS2="WSD"),"intens",IF(OR('full menu'!AS2="UASC"),"nonat",IF('full menu'!AS2="X","X",""))))))</f>
        <v>subst</v>
      </c>
    </row>
    <row r="3" spans="1:45" ht="15.5" x14ac:dyDescent="0.35">
      <c r="A3" t="s">
        <v>0</v>
      </c>
      <c r="B3" s="3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menu'!B3="WSD"),"intens",IF(OR('full menu'!B3="UASC"),"nonat",IF('full menu'!B3="X","X",""))))))</f>
        <v>X</v>
      </c>
      <c r="C3" s="3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menu'!C3="WSD"),"intens",IF(OR('full menu'!C3="UASC"),"nonat",IF('full menu'!C3="X","X",""))))))</f>
        <v>X</v>
      </c>
      <c r="D3" s="3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menu'!D3="WSD"),"intens",IF(OR('full menu'!D3="UASC"),"nonat",IF('full menu'!D3="X","X",""))))))</f>
        <v>X</v>
      </c>
      <c r="E3" s="3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menu'!E3="WSD"),"intens",IF(OR('full menu'!E3="UASC"),"nonat",IF('full menu'!E3="X","X",""))))))</f>
        <v>X</v>
      </c>
      <c r="F3" s="3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menu'!F3="WSD"),"intens",IF(OR('full menu'!F3="UASC"),"nonat",IF('full menu'!F3="X","X",""))))))</f>
        <v>X</v>
      </c>
      <c r="G3" s="3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menu'!G3="WSD"),"intens",IF(OR('full menu'!G3="UASC"),"nonat",IF('full menu'!G3="X","X",""))))))</f>
        <v>X</v>
      </c>
      <c r="H3" s="3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menu'!H3="WSD"),"intens",IF(OR('full menu'!H3="UASC"),"nonat",IF('full menu'!H3="X","X",""))))))</f>
        <v>X</v>
      </c>
      <c r="I3" s="3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menu'!I3="WSD"),"intens",IF(OR('full menu'!I3="UASC"),"nonat",IF('full menu'!I3="X","X",""))))))</f>
        <v>X</v>
      </c>
      <c r="J3" s="3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menu'!J3="WSD"),"intens",IF(OR('full menu'!J3="UASC"),"nonat",IF('full menu'!J3="X","X",""))))))</f>
        <v>X</v>
      </c>
      <c r="K3" s="3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menu'!K3="WSD"),"intens",IF(OR('full menu'!K3="UASC"),"nonat",IF('full menu'!K3="X","X",""))))))</f>
        <v>X</v>
      </c>
      <c r="L3" s="3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menu'!L3="WSD"),"intens",IF(OR('full menu'!L3="UASC"),"nonat",IF('full menu'!L3="X","X",""))))))</f>
        <v>X</v>
      </c>
      <c r="M3" s="3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menu'!M3="WSD"),"intens",IF(OR('full menu'!M3="UASC"),"nonat",IF('full menu'!M3="X","X",""))))))</f>
        <v>X</v>
      </c>
      <c r="N3" s="3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menu'!N3="WSD"),"intens",IF(OR('full menu'!N3="UASC"),"nonat",IF('full menu'!N3="X","X",""))))))</f>
        <v>X</v>
      </c>
      <c r="O3" s="3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menu'!O3="WSD"),"intens",IF(OR('full menu'!O3="UASC"),"nonat",IF('full menu'!O3="X","X",""))))))</f>
        <v>X</v>
      </c>
      <c r="P3" s="3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menu'!P3="WSD"),"intens",IF(OR('full menu'!P3="UASC"),"nonat",IF('full menu'!P3="X","X",""))))))</f>
        <v>X</v>
      </c>
      <c r="Q3" s="3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menu'!Q3="WSD"),"intens",IF(OR('full menu'!Q3="UASC"),"nonat",IF('full menu'!Q3="X","X",""))))))</f>
        <v>X</v>
      </c>
      <c r="R3" s="3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menu'!R3="WSD"),"intens",IF(OR('full menu'!R3="UASC"),"nonat",IF('full menu'!R3="X","X",""))))))</f>
        <v>X</v>
      </c>
      <c r="S3" s="3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menu'!S3="WSD"),"intens",IF(OR('full menu'!S3="UASC"),"nonat",IF('full menu'!S3="X","X",""))))))</f>
        <v>X</v>
      </c>
      <c r="T3" s="3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menu'!T3="WSD"),"intens",IF(OR('full menu'!T3="UASC"),"nonat",IF('full menu'!T3="X","X",""))))))</f>
        <v>inter</v>
      </c>
      <c r="U3" s="3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menu'!U3="WSD"),"intens",IF(OR('full menu'!U3="UASC"),"nonat",IF('full menu'!U3="X","X",""))))))</f>
        <v>inter</v>
      </c>
      <c r="V3" s="3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menu'!V3="WSD"),"intens",IF(OR('full menu'!V3="UASC"),"nonat",IF('full menu'!V3="X","X",""))))))</f>
        <v>inter</v>
      </c>
      <c r="W3" s="3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menu'!W3="WSD"),"intens",IF(OR('full menu'!W3="UASC"),"nonat",IF('full menu'!W3="X","X",""))))))</f>
        <v>subst</v>
      </c>
      <c r="X3" s="3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menu'!X3="WSD"),"intens",IF(OR('full menu'!X3="UASC"),"nonat",IF('full menu'!X3="X","X",""))))))</f>
        <v>subst</v>
      </c>
      <c r="Y3" s="3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menu'!Y3="WSD"),"intens",IF(OR('full menu'!Y3="UASC"),"nonat",IF('full menu'!Y3="X","X",""))))))</f>
        <v>subst</v>
      </c>
      <c r="Z3" s="3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menu'!Z3="WSD"),"intens",IF(OR('full menu'!Z3="UASC"),"nonat",IF('full menu'!Z3="X","X",""))))))</f>
        <v>subst</v>
      </c>
      <c r="AA3" s="3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menu'!AA3="WSD"),"intens",IF(OR('full menu'!AA3="UASC"),"nonat",IF('full menu'!AA3="X","X",""))))))</f>
        <v>subst</v>
      </c>
      <c r="AB3" s="3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menu'!AB3="WSD"),"intens",IF(OR('full menu'!AB3="UASC"),"nonat",IF('full menu'!AB3="X","X",""))))))</f>
        <v>subst</v>
      </c>
      <c r="AC3" s="3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menu'!AC3="WSD"),"intens",IF(OR('full menu'!AC3="UASC"),"nonat",IF('full menu'!AC3="X","X",""))))))</f>
        <v>subst</v>
      </c>
      <c r="AD3" s="3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menu'!AD3="WSD"),"intens",IF(OR('full menu'!AD3="UASC"),"nonat",IF('full menu'!AD3="X","X",""))))))</f>
        <v>subst</v>
      </c>
      <c r="AE3" s="3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menu'!AE3="WSD"),"intens",IF(OR('full menu'!AE3="UASC"),"nonat",IF('full menu'!AE3="X","X",""))))))</f>
        <v>subst</v>
      </c>
      <c r="AF3" s="3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menu'!AF3="WSD"),"intens",IF(OR('full menu'!AF3="UASC"),"nonat",IF('full menu'!AF3="X","X",""))))))</f>
        <v>subst</v>
      </c>
      <c r="AG3" s="3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menu'!AG3="WSD"),"intens",IF(OR('full menu'!AG3="UASC"),"nonat",IF('full menu'!AG3="X","X",""))))))</f>
        <v>subst</v>
      </c>
      <c r="AH3" s="3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menu'!AH3="WSD"),"intens",IF(OR('full menu'!AH3="UASC"),"nonat",IF('full menu'!AH3="X","X",""))))))</f>
        <v>subst</v>
      </c>
      <c r="AI3" s="3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menu'!AI3="WSD"),"intens",IF(OR('full menu'!AI3="UASC"),"nonat",IF('full menu'!AI3="X","X",""))))))</f>
        <v>subst</v>
      </c>
      <c r="AJ3" s="3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menu'!AJ3="WSD"),"intens",IF(OR('full menu'!AJ3="UASC"),"nonat",IF('full menu'!AJ3="X","X",""))))))</f>
        <v>subst</v>
      </c>
      <c r="AK3" s="3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menu'!AK3="WSD"),"intens",IF(OR('full menu'!AK3="UASC"),"nonat",IF('full menu'!AK3="X","X",""))))))</f>
        <v>subst</v>
      </c>
      <c r="AL3" s="3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menu'!AL3="WSD"),"intens",IF(OR('full menu'!AL3="UASC"),"nonat",IF('full menu'!AL3="X","X",""))))))</f>
        <v>subst</v>
      </c>
      <c r="AM3" s="3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menu'!AM3="WSD"),"intens",IF(OR('full menu'!AM3="UASC"),"nonat",IF('full menu'!AM3="X","X",""))))))</f>
        <v>subst</v>
      </c>
      <c r="AN3" s="3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menu'!AN3="WSD"),"intens",IF(OR('full menu'!AN3="UASC"),"nonat",IF('full menu'!AN3="X","X",""))))))</f>
        <v>subst</v>
      </c>
      <c r="AO3" s="3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menu'!AO3="WSD"),"intens",IF(OR('full menu'!AO3="UASC"),"nonat",IF('full menu'!AO3="X","X",""))))))</f>
        <v>subst</v>
      </c>
      <c r="AP3" s="3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menu'!AP3="WSD"),"intens",IF(OR('full menu'!AP3="UASC"),"nonat",IF('full menu'!AP3="X","X",""))))))</f>
        <v>subst</v>
      </c>
      <c r="AQ3" s="3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menu'!AQ3="WSD"),"intens",IF(OR('full menu'!AQ3="UASC"),"nonat",IF('full menu'!AQ3="X","X",""))))))</f>
        <v>subst</v>
      </c>
      <c r="AR3" s="3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menu'!AR3="WSD"),"intens",IF(OR('full menu'!AR3="UASC"),"nonat",IF('full menu'!AR3="X","X",""))))))</f>
        <v>subst</v>
      </c>
      <c r="AS3" s="3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menu'!AS3="WSD"),"intens",IF(OR('full menu'!AS3="UASC"),"nonat",IF('full menu'!AS3="X","X",""))))))</f>
        <v>subst</v>
      </c>
    </row>
    <row r="4" spans="1:45" ht="15.5" x14ac:dyDescent="0.35">
      <c r="A4" t="s">
        <v>5</v>
      </c>
      <c r="B4" s="3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menu'!B4="WSD"),"intens",IF(OR('full menu'!B4="UASC"),"nonat",IF('full menu'!B4="X","X",""))))))</f>
        <v>X</v>
      </c>
      <c r="C4" s="3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menu'!C4="WSD"),"intens",IF(OR('full menu'!C4="UASC"),"nonat",IF('full menu'!C4="X","X",""))))))</f>
        <v>X</v>
      </c>
      <c r="D4" s="3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menu'!D4="WSD"),"intens",IF(OR('full menu'!D4="UASC"),"nonat",IF('full menu'!D4="X","X",""))))))</f>
        <v>X</v>
      </c>
      <c r="E4" s="3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menu'!E4="WSD"),"intens",IF(OR('full menu'!E4="UASC"),"nonat",IF('full menu'!E4="X","X",""))))))</f>
        <v>X</v>
      </c>
      <c r="F4" s="3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menu'!F4="WSD"),"intens",IF(OR('full menu'!F4="UASC"),"nonat",IF('full menu'!F4="X","X",""))))))</f>
        <v>X</v>
      </c>
      <c r="G4" s="3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menu'!G4="WSD"),"intens",IF(OR('full menu'!G4="UASC"),"nonat",IF('full menu'!G4="X","X",""))))))</f>
        <v>X</v>
      </c>
      <c r="H4" s="3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menu'!H4="WSD"),"intens",IF(OR('full menu'!H4="UASC"),"nonat",IF('full menu'!H4="X","X",""))))))</f>
        <v>X</v>
      </c>
      <c r="I4" s="3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menu'!I4="WSD"),"intens",IF(OR('full menu'!I4="UASC"),"nonat",IF('full menu'!I4="X","X",""))))))</f>
        <v>X</v>
      </c>
      <c r="J4" s="3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menu'!J4="WSD"),"intens",IF(OR('full menu'!J4="UASC"),"nonat",IF('full menu'!J4="X","X",""))))))</f>
        <v>X</v>
      </c>
      <c r="K4" s="3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menu'!K4="WSD"),"intens",IF(OR('full menu'!K4="UASC"),"nonat",IF('full menu'!K4="X","X",""))))))</f>
        <v>X</v>
      </c>
      <c r="L4" s="3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menu'!L4="WSD"),"intens",IF(OR('full menu'!L4="UASC"),"nonat",IF('full menu'!L4="X","X",""))))))</f>
        <v>X</v>
      </c>
      <c r="M4" s="3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menu'!M4="WSD"),"intens",IF(OR('full menu'!M4="UASC"),"nonat",IF('full menu'!M4="X","X",""))))))</f>
        <v>X</v>
      </c>
      <c r="N4" s="3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menu'!N4="WSD"),"intens",IF(OR('full menu'!N4="UASC"),"nonat",IF('full menu'!N4="X","X",""))))))</f>
        <v>X</v>
      </c>
      <c r="O4" s="3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menu'!O4="WSD"),"intens",IF(OR('full menu'!O4="UASC"),"nonat",IF('full menu'!O4="X","X",""))))))</f>
        <v>X</v>
      </c>
      <c r="P4" s="3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menu'!P4="WSD"),"intens",IF(OR('full menu'!P4="UASC"),"nonat",IF('full menu'!P4="X","X",""))))))</f>
        <v>X</v>
      </c>
      <c r="Q4" s="3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menu'!Q4="WSD"),"intens",IF(OR('full menu'!Q4="UASC"),"nonat",IF('full menu'!Q4="X","X",""))))))</f>
        <v>X</v>
      </c>
      <c r="R4" s="3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menu'!R4="WSD"),"intens",IF(OR('full menu'!R4="UASC"),"nonat",IF('full menu'!R4="X","X",""))))))</f>
        <v>X</v>
      </c>
      <c r="S4" s="3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menu'!S4="WSD"),"intens",IF(OR('full menu'!S4="UASC"),"nonat",IF('full menu'!S4="X","X",""))))))</f>
        <v>X</v>
      </c>
      <c r="T4" s="3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menu'!T4="WSD"),"intens",IF(OR('full menu'!T4="UASC"),"nonat",IF('full menu'!T4="X","X",""))))))</f>
        <v>inter</v>
      </c>
      <c r="U4" s="3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menu'!U4="WSD"),"intens",IF(OR('full menu'!U4="UASC"),"nonat",IF('full menu'!U4="X","X",""))))))</f>
        <v>inter</v>
      </c>
      <c r="V4" s="3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menu'!V4="WSD"),"intens",IF(OR('full menu'!V4="UASC"),"nonat",IF('full menu'!V4="X","X",""))))))</f>
        <v>inter</v>
      </c>
      <c r="W4" s="3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menu'!W4="WSD"),"intens",IF(OR('full menu'!W4="UASC"),"nonat",IF('full menu'!W4="X","X",""))))))</f>
        <v>subst</v>
      </c>
      <c r="X4" s="3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menu'!X4="WSD"),"intens",IF(OR('full menu'!X4="UASC"),"nonat",IF('full menu'!X4="X","X",""))))))</f>
        <v>subst</v>
      </c>
      <c r="Y4" s="3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menu'!Y4="WSD"),"intens",IF(OR('full menu'!Y4="UASC"),"nonat",IF('full menu'!Y4="X","X",""))))))</f>
        <v>subst</v>
      </c>
      <c r="Z4" s="3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menu'!Z4="WSD"),"intens",IF(OR('full menu'!Z4="UASC"),"nonat",IF('full menu'!Z4="X","X",""))))))</f>
        <v>subst</v>
      </c>
      <c r="AA4" s="3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menu'!AA4="WSD"),"intens",IF(OR('full menu'!AA4="UASC"),"nonat",IF('full menu'!AA4="X","X",""))))))</f>
        <v>subst</v>
      </c>
      <c r="AB4" s="3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menu'!AB4="WSD"),"intens",IF(OR('full menu'!AB4="UASC"),"nonat",IF('full menu'!AB4="X","X",""))))))</f>
        <v>subst</v>
      </c>
      <c r="AC4" s="3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menu'!AC4="WSD"),"intens",IF(OR('full menu'!AC4="UASC"),"nonat",IF('full menu'!AC4="X","X",""))))))</f>
        <v>subst</v>
      </c>
      <c r="AD4" s="3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menu'!AD4="WSD"),"intens",IF(OR('full menu'!AD4="UASC"),"nonat",IF('full menu'!AD4="X","X",""))))))</f>
        <v>subst</v>
      </c>
      <c r="AE4" s="3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menu'!AE4="WSD"),"intens",IF(OR('full menu'!AE4="UASC"),"nonat",IF('full menu'!AE4="X","X",""))))))</f>
        <v>subst</v>
      </c>
      <c r="AF4" s="3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menu'!AF4="WSD"),"intens",IF(OR('full menu'!AF4="UASC"),"nonat",IF('full menu'!AF4="X","X",""))))))</f>
        <v>subst</v>
      </c>
      <c r="AG4" s="3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menu'!AG4="WSD"),"intens",IF(OR('full menu'!AG4="UASC"),"nonat",IF('full menu'!AG4="X","X",""))))))</f>
        <v>subst</v>
      </c>
      <c r="AH4" s="3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menu'!AH4="WSD"),"intens",IF(OR('full menu'!AH4="UASC"),"nonat",IF('full menu'!AH4="X","X",""))))))</f>
        <v>subst</v>
      </c>
      <c r="AI4" s="3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menu'!AI4="WSD"),"intens",IF(OR('full menu'!AI4="UASC"),"nonat",IF('full menu'!AI4="X","X",""))))))</f>
        <v>subst</v>
      </c>
      <c r="AJ4" s="3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menu'!AJ4="WSD"),"intens",IF(OR('full menu'!AJ4="UASC"),"nonat",IF('full menu'!AJ4="X","X",""))))))</f>
        <v>subst</v>
      </c>
      <c r="AK4" s="3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menu'!AK4="WSD"),"intens",IF(OR('full menu'!AK4="UASC"),"nonat",IF('full menu'!AK4="X","X",""))))))</f>
        <v>subst</v>
      </c>
      <c r="AL4" s="3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menu'!AL4="WSD"),"intens",IF(OR('full menu'!AL4="UASC"),"nonat",IF('full menu'!AL4="X","X",""))))))</f>
        <v>subst</v>
      </c>
      <c r="AM4" s="3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menu'!AM4="WSD"),"intens",IF(OR('full menu'!AM4="UASC"),"nonat",IF('full menu'!AM4="X","X",""))))))</f>
        <v>subst</v>
      </c>
      <c r="AN4" s="3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menu'!AN4="WSD"),"intens",IF(OR('full menu'!AN4="UASC"),"nonat",IF('full menu'!AN4="X","X",""))))))</f>
        <v>subst</v>
      </c>
      <c r="AO4" s="3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menu'!AO4="WSD"),"intens",IF(OR('full menu'!AO4="UASC"),"nonat",IF('full menu'!AO4="X","X",""))))))</f>
        <v>subst</v>
      </c>
      <c r="AP4" s="3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menu'!AP4="WSD"),"intens",IF(OR('full menu'!AP4="UASC"),"nonat",IF('full menu'!AP4="X","X",""))))))</f>
        <v>subst</v>
      </c>
      <c r="AQ4" s="3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menu'!AQ4="WSD"),"intens",IF(OR('full menu'!AQ4="UASC"),"nonat",IF('full menu'!AQ4="X","X",""))))))</f>
        <v>subst</v>
      </c>
      <c r="AR4" s="3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menu'!AR4="WSD"),"intens",IF(OR('full menu'!AR4="UASC"),"nonat",IF('full menu'!AR4="X","X",""))))))</f>
        <v>subst</v>
      </c>
      <c r="AS4" s="3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menu'!AS4="WSD"),"intens",IF(OR('full menu'!AS4="UASC"),"nonat",IF('full menu'!AS4="X","X",""))))))</f>
        <v>subst</v>
      </c>
    </row>
    <row r="5" spans="1:45" ht="15.5" x14ac:dyDescent="0.35">
      <c r="A5" t="s">
        <v>43</v>
      </c>
      <c r="B5" s="3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menu'!B5="WSD"),"intens",IF(OR('full menu'!B5="UASC"),"nonat",IF('full menu'!B5="X","X",""))))))</f>
        <v>X</v>
      </c>
      <c r="C5" s="3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menu'!C5="WSD"),"intens",IF(OR('full menu'!C5="UASC"),"nonat",IF('full menu'!C5="X","X",""))))))</f>
        <v>X</v>
      </c>
      <c r="D5" s="3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menu'!D5="WSD"),"intens",IF(OR('full menu'!D5="UASC"),"nonat",IF('full menu'!D5="X","X",""))))))</f>
        <v>X</v>
      </c>
      <c r="E5" s="3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menu'!E5="WSD"),"intens",IF(OR('full menu'!E5="UASC"),"nonat",IF('full menu'!E5="X","X",""))))))</f>
        <v>X</v>
      </c>
      <c r="F5" s="3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menu'!F5="WSD"),"intens",IF(OR('full menu'!F5="UASC"),"nonat",IF('full menu'!F5="X","X",""))))))</f>
        <v>X</v>
      </c>
      <c r="G5" s="3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menu'!G5="WSD"),"intens",IF(OR('full menu'!G5="UASC"),"nonat",IF('full menu'!G5="X","X",""))))))</f>
        <v>X</v>
      </c>
      <c r="H5" s="3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menu'!H5="WSD"),"intens",IF(OR('full menu'!H5="UASC"),"nonat",IF('full menu'!H5="X","X",""))))))</f>
        <v>X</v>
      </c>
      <c r="I5" s="3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menu'!I5="WSD"),"intens",IF(OR('full menu'!I5="UASC"),"nonat",IF('full menu'!I5="X","X",""))))))</f>
        <v>X</v>
      </c>
      <c r="J5" s="3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menu'!J5="WSD"),"intens",IF(OR('full menu'!J5="UASC"),"nonat",IF('full menu'!J5="X","X",""))))))</f>
        <v>X</v>
      </c>
      <c r="K5" s="3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menu'!K5="WSD"),"intens",IF(OR('full menu'!K5="UASC"),"nonat",IF('full menu'!K5="X","X",""))))))</f>
        <v>X</v>
      </c>
      <c r="L5" s="3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menu'!L5="WSD"),"intens",IF(OR('full menu'!L5="UASC"),"nonat",IF('full menu'!L5="X","X",""))))))</f>
        <v>X</v>
      </c>
      <c r="M5" s="3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menu'!M5="WSD"),"intens",IF(OR('full menu'!M5="UASC"),"nonat",IF('full menu'!M5="X","X",""))))))</f>
        <v>X</v>
      </c>
      <c r="N5" s="3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menu'!N5="WSD"),"intens",IF(OR('full menu'!N5="UASC"),"nonat",IF('full menu'!N5="X","X",""))))))</f>
        <v>X</v>
      </c>
      <c r="O5" s="3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menu'!O5="WSD"),"intens",IF(OR('full menu'!O5="UASC"),"nonat",IF('full menu'!O5="X","X",""))))))</f>
        <v>X</v>
      </c>
      <c r="P5" s="3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menu'!P5="WSD"),"intens",IF(OR('full menu'!P5="UASC"),"nonat",IF('full menu'!P5="X","X",""))))))</f>
        <v>X</v>
      </c>
      <c r="Q5" s="3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menu'!Q5="WSD"),"intens",IF(OR('full menu'!Q5="UASC"),"nonat",IF('full menu'!Q5="X","X",""))))))</f>
        <v>X</v>
      </c>
      <c r="R5" s="3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menu'!R5="WSD"),"intens",IF(OR('full menu'!R5="UASC"),"nonat",IF('full menu'!R5="X","X",""))))))</f>
        <v>X</v>
      </c>
      <c r="S5" s="3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menu'!S5="WSD"),"intens",IF(OR('full menu'!S5="UASC"),"nonat",IF('full menu'!S5="X","X",""))))))</f>
        <v>X</v>
      </c>
      <c r="T5" s="3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menu'!T5="WSD"),"intens",IF(OR('full menu'!T5="UASC"),"nonat",IF('full menu'!T5="X","X",""))))))</f>
        <v>inter</v>
      </c>
      <c r="U5" s="3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menu'!U5="WSD"),"intens",IF(OR('full menu'!U5="UASC"),"nonat",IF('full menu'!U5="X","X",""))))))</f>
        <v>inter</v>
      </c>
      <c r="V5" s="3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menu'!V5="WSD"),"intens",IF(OR('full menu'!V5="UASC"),"nonat",IF('full menu'!V5="X","X",""))))))</f>
        <v>inter</v>
      </c>
      <c r="W5" s="3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menu'!W5="WSD"),"intens",IF(OR('full menu'!W5="UASC"),"nonat",IF('full menu'!W5="X","X",""))))))</f>
        <v>inter</v>
      </c>
      <c r="X5" s="3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menu'!X5="WSD"),"intens",IF(OR('full menu'!X5="UASC"),"nonat",IF('full menu'!X5="X","X",""))))))</f>
        <v>inter</v>
      </c>
      <c r="Y5" s="3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menu'!Y5="WSD"),"intens",IF(OR('full menu'!Y5="UASC"),"nonat",IF('full menu'!Y5="X","X",""))))))</f>
        <v>inter</v>
      </c>
      <c r="Z5" s="3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menu'!Z5="WSD"),"intens",IF(OR('full menu'!Z5="UASC"),"nonat",IF('full menu'!Z5="X","X",""))))))</f>
        <v>inter</v>
      </c>
      <c r="AA5" s="3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menu'!AA5="WSD"),"intens",IF(OR('full menu'!AA5="UASC"),"nonat",IF('full menu'!AA5="X","X",""))))))</f>
        <v>inter</v>
      </c>
      <c r="AB5" s="3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menu'!AB5="WSD"),"intens",IF(OR('full menu'!AB5="UASC"),"nonat",IF('full menu'!AB5="X","X",""))))))</f>
        <v>subst</v>
      </c>
      <c r="AC5" s="3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menu'!AC5="WSD"),"intens",IF(OR('full menu'!AC5="UASC"),"nonat",IF('full menu'!AC5="X","X",""))))))</f>
        <v>subst</v>
      </c>
      <c r="AD5" s="3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menu'!AD5="WSD"),"intens",IF(OR('full menu'!AD5="UASC"),"nonat",IF('full menu'!AD5="X","X",""))))))</f>
        <v>subst</v>
      </c>
      <c r="AE5" s="3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menu'!AE5="WSD"),"intens",IF(OR('full menu'!AE5="UASC"),"nonat",IF('full menu'!AE5="X","X",""))))))</f>
        <v>subst</v>
      </c>
      <c r="AF5" s="3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menu'!AF5="WSD"),"intens",IF(OR('full menu'!AF5="UASC"),"nonat",IF('full menu'!AF5="X","X",""))))))</f>
        <v>subst</v>
      </c>
      <c r="AG5" s="3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menu'!AG5="WSD"),"intens",IF(OR('full menu'!AG5="UASC"),"nonat",IF('full menu'!AG5="X","X",""))))))</f>
        <v>subst</v>
      </c>
      <c r="AH5" s="3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menu'!AH5="WSD"),"intens",IF(OR('full menu'!AH5="UASC"),"nonat",IF('full menu'!AH5="X","X",""))))))</f>
        <v>subst</v>
      </c>
      <c r="AI5" s="3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menu'!AI5="WSD"),"intens",IF(OR('full menu'!AI5="UASC"),"nonat",IF('full menu'!AI5="X","X",""))))))</f>
        <v>subst</v>
      </c>
      <c r="AJ5" s="3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menu'!AJ5="WSD"),"intens",IF(OR('full menu'!AJ5="UASC"),"nonat",IF('full menu'!AJ5="X","X",""))))))</f>
        <v>subst</v>
      </c>
      <c r="AK5" s="3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menu'!AK5="WSD"),"intens",IF(OR('full menu'!AK5="UASC"),"nonat",IF('full menu'!AK5="X","X",""))))))</f>
        <v>subst</v>
      </c>
      <c r="AL5" s="3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menu'!AL5="WSD"),"intens",IF(OR('full menu'!AL5="UASC"),"nonat",IF('full menu'!AL5="X","X",""))))))</f>
        <v>subst</v>
      </c>
      <c r="AM5" s="3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menu'!AM5="WSD"),"intens",IF(OR('full menu'!AM5="UASC"),"nonat",IF('full menu'!AM5="X","X",""))))))</f>
        <v>subst</v>
      </c>
      <c r="AN5" s="3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menu'!AN5="WSD"),"intens",IF(OR('full menu'!AN5="UASC"),"nonat",IF('full menu'!AN5="X","X",""))))))</f>
        <v>subst</v>
      </c>
      <c r="AO5" s="3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menu'!AO5="WSD"),"intens",IF(OR('full menu'!AO5="UASC"),"nonat",IF('full menu'!AO5="X","X",""))))))</f>
        <v>subst</v>
      </c>
      <c r="AP5" s="3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menu'!AP5="WSD"),"intens",IF(OR('full menu'!AP5="UASC"),"nonat",IF('full menu'!AP5="X","X",""))))))</f>
        <v>subst</v>
      </c>
      <c r="AQ5" s="3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menu'!AQ5="WSD"),"intens",IF(OR('full menu'!AQ5="UASC"),"nonat",IF('full menu'!AQ5="X","X",""))))))</f>
        <v>subst</v>
      </c>
      <c r="AR5" s="3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menu'!AR5="WSD"),"intens",IF(OR('full menu'!AR5="UASC"),"nonat",IF('full menu'!AR5="X","X",""))))))</f>
        <v>subst</v>
      </c>
      <c r="AS5" s="3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menu'!AS5="WSD"),"intens",IF(OR('full menu'!AS5="UASC"),"nonat",IF('full menu'!AS5="X","X",""))))))</f>
        <v>subst</v>
      </c>
    </row>
    <row r="6" spans="1:45" ht="15.5" x14ac:dyDescent="0.35">
      <c r="A6" t="s">
        <v>44</v>
      </c>
      <c r="B6" s="3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menu'!B6="WSD"),"intens",IF(OR('full menu'!B6="UASC"),"nonat",IF('full menu'!B6="X","X",""))))))</f>
        <v>X</v>
      </c>
      <c r="C6" s="3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menu'!C6="WSD"),"intens",IF(OR('full menu'!C6="UASC"),"nonat",IF('full menu'!C6="X","X",""))))))</f>
        <v>X</v>
      </c>
      <c r="D6" s="3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menu'!D6="WSD"),"intens",IF(OR('full menu'!D6="UASC"),"nonat",IF('full menu'!D6="X","X",""))))))</f>
        <v>X</v>
      </c>
      <c r="E6" s="3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menu'!E6="WSD"),"intens",IF(OR('full menu'!E6="UASC"),"nonat",IF('full menu'!E6="X","X",""))))))</f>
        <v>X</v>
      </c>
      <c r="F6" s="3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menu'!F6="WSD"),"intens",IF(OR('full menu'!F6="UASC"),"nonat",IF('full menu'!F6="X","X",""))))))</f>
        <v>X</v>
      </c>
      <c r="G6" s="3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menu'!G6="WSD"),"intens",IF(OR('full menu'!G6="UASC"),"nonat",IF('full menu'!G6="X","X",""))))))</f>
        <v>X</v>
      </c>
      <c r="H6" s="3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menu'!H6="WSD"),"intens",IF(OR('full menu'!H6="UASC"),"nonat",IF('full menu'!H6="X","X",""))))))</f>
        <v>X</v>
      </c>
      <c r="I6" s="3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menu'!I6="WSD"),"intens",IF(OR('full menu'!I6="UASC"),"nonat",IF('full menu'!I6="X","X",""))))))</f>
        <v>X</v>
      </c>
      <c r="J6" s="3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menu'!J6="WSD"),"intens",IF(OR('full menu'!J6="UASC"),"nonat",IF('full menu'!J6="X","X",""))))))</f>
        <v>X</v>
      </c>
      <c r="K6" s="3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menu'!K6="WSD"),"intens",IF(OR('full menu'!K6="UASC"),"nonat",IF('full menu'!K6="X","X",""))))))</f>
        <v>X</v>
      </c>
      <c r="L6" s="3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menu'!L6="WSD"),"intens",IF(OR('full menu'!L6="UASC"),"nonat",IF('full menu'!L6="X","X",""))))))</f>
        <v>X</v>
      </c>
      <c r="M6" s="3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menu'!M6="WSD"),"intens",IF(OR('full menu'!M6="UASC"),"nonat",IF('full menu'!M6="X","X",""))))))</f>
        <v>X</v>
      </c>
      <c r="N6" s="3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menu'!N6="WSD"),"intens",IF(OR('full menu'!N6="UASC"),"nonat",IF('full menu'!N6="X","X",""))))))</f>
        <v>X</v>
      </c>
      <c r="O6" s="3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menu'!O6="WSD"),"intens",IF(OR('full menu'!O6="UASC"),"nonat",IF('full menu'!O6="X","X",""))))))</f>
        <v>X</v>
      </c>
      <c r="P6" s="3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menu'!P6="WSD"),"intens",IF(OR('full menu'!P6="UASC"),"nonat",IF('full menu'!P6="X","X",""))))))</f>
        <v>X</v>
      </c>
      <c r="Q6" s="3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menu'!Q6="WSD"),"intens",IF(OR('full menu'!Q6="UASC"),"nonat",IF('full menu'!Q6="X","X",""))))))</f>
        <v>X</v>
      </c>
      <c r="R6" s="3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menu'!R6="WSD"),"intens",IF(OR('full menu'!R6="UASC"),"nonat",IF('full menu'!R6="X","X",""))))))</f>
        <v>X</v>
      </c>
      <c r="S6" s="3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menu'!S6="WSD"),"intens",IF(OR('full menu'!S6="UASC"),"nonat",IF('full menu'!S6="X","X",""))))))</f>
        <v>X</v>
      </c>
      <c r="T6" s="3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menu'!T6="WSD"),"intens",IF(OR('full menu'!T6="UASC"),"nonat",IF('full menu'!T6="X","X",""))))))</f>
        <v>inter</v>
      </c>
      <c r="U6" s="3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menu'!U6="WSD"),"intens",IF(OR('full menu'!U6="UASC"),"nonat",IF('full menu'!U6="X","X",""))))))</f>
        <v>inter</v>
      </c>
      <c r="V6" s="3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menu'!V6="WSD"),"intens",IF(OR('full menu'!V6="UASC"),"nonat",IF('full menu'!V6="X","X",""))))))</f>
        <v>inter</v>
      </c>
      <c r="W6" s="3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menu'!W6="WSD"),"intens",IF(OR('full menu'!W6="UASC"),"nonat",IF('full menu'!W6="X","X",""))))))</f>
        <v>inter</v>
      </c>
      <c r="X6" s="3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menu'!X6="WSD"),"intens",IF(OR('full menu'!X6="UASC"),"nonat",IF('full menu'!X6="X","X",""))))))</f>
        <v>subst</v>
      </c>
      <c r="Y6" s="3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menu'!Y6="WSD"),"intens",IF(OR('full menu'!Y6="UASC"),"nonat",IF('full menu'!Y6="X","X",""))))))</f>
        <v>subst</v>
      </c>
      <c r="Z6" s="3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menu'!Z6="WSD"),"intens",IF(OR('full menu'!Z6="UASC"),"nonat",IF('full menu'!Z6="X","X",""))))))</f>
        <v>inter</v>
      </c>
      <c r="AA6" s="3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menu'!AA6="WSD"),"intens",IF(OR('full menu'!AA6="UASC"),"nonat",IF('full menu'!AA6="X","X",""))))))</f>
        <v>inter</v>
      </c>
      <c r="AB6" s="3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menu'!AB6="WSD"),"intens",IF(OR('full menu'!AB6="UASC"),"nonat",IF('full menu'!AB6="X","X",""))))))</f>
        <v>inter</v>
      </c>
      <c r="AC6" s="3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menu'!AC6="WSD"),"intens",IF(OR('full menu'!AC6="UASC"),"nonat",IF('full menu'!AC6="X","X",""))))))</f>
        <v>inter</v>
      </c>
      <c r="AD6" s="3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menu'!AD6="WSD"),"intens",IF(OR('full menu'!AD6="UASC"),"nonat",IF('full menu'!AD6="X","X",""))))))</f>
        <v>inter</v>
      </c>
      <c r="AE6" s="3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menu'!AE6="WSD"),"intens",IF(OR('full menu'!AE6="UASC"),"nonat",IF('full menu'!AE6="X","X",""))))))</f>
        <v>inter</v>
      </c>
      <c r="AF6" s="3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menu'!AF6="WSD"),"intens",IF(OR('full menu'!AF6="UASC"),"nonat",IF('full menu'!AF6="X","X",""))))))</f>
        <v>inter</v>
      </c>
      <c r="AG6" s="3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menu'!AG6="WSD"),"intens",IF(OR('full menu'!AG6="UASC"),"nonat",IF('full menu'!AG6="X","X",""))))))</f>
        <v>inter</v>
      </c>
      <c r="AH6" s="3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menu'!AH6="WSD"),"intens",IF(OR('full menu'!AH6="UASC"),"nonat",IF('full menu'!AH6="X","X",""))))))</f>
        <v>inter</v>
      </c>
      <c r="AI6" s="3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menu'!AI6="WSD"),"intens",IF(OR('full menu'!AI6="UASC"),"nonat",IF('full menu'!AI6="X","X",""))))))</f>
        <v>inter</v>
      </c>
      <c r="AJ6" s="3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menu'!AJ6="WSD"),"intens",IF(OR('full menu'!AJ6="UASC"),"nonat",IF('full menu'!AJ6="X","X",""))))))</f>
        <v>inter</v>
      </c>
      <c r="AK6" s="3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menu'!AK6="WSD"),"intens",IF(OR('full menu'!AK6="UASC"),"nonat",IF('full menu'!AK6="X","X",""))))))</f>
        <v>inter</v>
      </c>
      <c r="AL6" s="3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menu'!AL6="WSD"),"intens",IF(OR('full menu'!AL6="UASC"),"nonat",IF('full menu'!AL6="X","X",""))))))</f>
        <v>inter</v>
      </c>
      <c r="AM6" s="3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menu'!AM6="WSD"),"intens",IF(OR('full menu'!AM6="UASC"),"nonat",IF('full menu'!AM6="X","X",""))))))</f>
        <v>inter</v>
      </c>
      <c r="AN6" s="3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menu'!AN6="WSD"),"intens",IF(OR('full menu'!AN6="UASC"),"nonat",IF('full menu'!AN6="X","X",""))))))</f>
        <v>inter</v>
      </c>
      <c r="AO6" s="3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menu'!AO6="WSD"),"intens",IF(OR('full menu'!AO6="UASC"),"nonat",IF('full menu'!AO6="X","X",""))))))</f>
        <v>inter</v>
      </c>
      <c r="AP6" s="3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menu'!AP6="WSD"),"intens",IF(OR('full menu'!AP6="UASC"),"nonat",IF('full menu'!AP6="X","X",""))))))</f>
        <v>inter</v>
      </c>
      <c r="AQ6" s="3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menu'!AQ6="WSD"),"intens",IF(OR('full menu'!AQ6="UASC"),"nonat",IF('full menu'!AQ6="X","X",""))))))</f>
        <v>inter</v>
      </c>
      <c r="AR6" s="3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menu'!AR6="WSD"),"intens",IF(OR('full menu'!AR6="UASC"),"nonat",IF('full menu'!AR6="X","X",""))))))</f>
        <v>inter</v>
      </c>
      <c r="AS6" s="3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menu'!AS6="WSD"),"intens",IF(OR('full menu'!AS6="UASC"),"nonat",IF('full menu'!AS6="X","X",""))))))</f>
        <v>inter</v>
      </c>
    </row>
    <row r="7" spans="1:45" ht="15.5" x14ac:dyDescent="0.35">
      <c r="A7" t="s">
        <v>6</v>
      </c>
      <c r="B7" s="3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menu'!B7="WSD"),"intens",IF(OR('full menu'!B7="UASC"),"nonat",IF('full menu'!B7="X","X",""))))))</f>
        <v>X</v>
      </c>
      <c r="C7" s="3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menu'!C7="WSD"),"intens",IF(OR('full menu'!C7="UASC"),"nonat",IF('full menu'!C7="X","X",""))))))</f>
        <v>X</v>
      </c>
      <c r="D7" s="3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menu'!D7="WSD"),"intens",IF(OR('full menu'!D7="UASC"),"nonat",IF('full menu'!D7="X","X",""))))))</f>
        <v>X</v>
      </c>
      <c r="E7" s="3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menu'!E7="WSD"),"intens",IF(OR('full menu'!E7="UASC"),"nonat",IF('full menu'!E7="X","X",""))))))</f>
        <v>X</v>
      </c>
      <c r="F7" s="3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menu'!F7="WSD"),"intens",IF(OR('full menu'!F7="UASC"),"nonat",IF('full menu'!F7="X","X",""))))))</f>
        <v>X</v>
      </c>
      <c r="G7" s="3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menu'!G7="WSD"),"intens",IF(OR('full menu'!G7="UASC"),"nonat",IF('full menu'!G7="X","X",""))))))</f>
        <v>X</v>
      </c>
      <c r="H7" s="3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menu'!H7="WSD"),"intens",IF(OR('full menu'!H7="UASC"),"nonat",IF('full menu'!H7="X","X",""))))))</f>
        <v>X</v>
      </c>
      <c r="I7" s="3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menu'!I7="WSD"),"intens",IF(OR('full menu'!I7="UASC"),"nonat",IF('full menu'!I7="X","X",""))))))</f>
        <v>X</v>
      </c>
      <c r="J7" s="3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menu'!J7="WSD"),"intens",IF(OR('full menu'!J7="UASC"),"nonat",IF('full menu'!J7="X","X",""))))))</f>
        <v>X</v>
      </c>
      <c r="K7" s="3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menu'!K7="WSD"),"intens",IF(OR('full menu'!K7="UASC"),"nonat",IF('full menu'!K7="X","X",""))))))</f>
        <v>X</v>
      </c>
      <c r="L7" s="3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menu'!L7="WSD"),"intens",IF(OR('full menu'!L7="UASC"),"nonat",IF('full menu'!L7="X","X",""))))))</f>
        <v>X</v>
      </c>
      <c r="M7" s="3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menu'!M7="WSD"),"intens",IF(OR('full menu'!M7="UASC"),"nonat",IF('full menu'!M7="X","X",""))))))</f>
        <v>X</v>
      </c>
      <c r="N7" s="3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menu'!N7="WSD"),"intens",IF(OR('full menu'!N7="UASC"),"nonat",IF('full menu'!N7="X","X",""))))))</f>
        <v>X</v>
      </c>
      <c r="O7" s="3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menu'!O7="WSD"),"intens",IF(OR('full menu'!O7="UASC"),"nonat",IF('full menu'!O7="X","X",""))))))</f>
        <v>X</v>
      </c>
      <c r="P7" s="3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menu'!P7="WSD"),"intens",IF(OR('full menu'!P7="UASC"),"nonat",IF('full menu'!P7="X","X",""))))))</f>
        <v>X</v>
      </c>
      <c r="Q7" s="3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menu'!Q7="WSD"),"intens",IF(OR('full menu'!Q7="UASC"),"nonat",IF('full menu'!Q7="X","X",""))))))</f>
        <v>X</v>
      </c>
      <c r="R7" s="3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menu'!R7="WSD"),"intens",IF(OR('full menu'!R7="UASC"),"nonat",IF('full menu'!R7="X","X",""))))))</f>
        <v>X</v>
      </c>
      <c r="S7" s="3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menu'!S7="WSD"),"intens",IF(OR('full menu'!S7="UASC"),"nonat",IF('full menu'!S7="X","X",""))))))</f>
        <v>inter</v>
      </c>
      <c r="T7" s="3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menu'!T7="WSD"),"intens",IF(OR('full menu'!T7="UASC"),"nonat",IF('full menu'!T7="X","X",""))))))</f>
        <v>inter</v>
      </c>
      <c r="U7" s="3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menu'!U7="WSD"),"intens",IF(OR('full menu'!U7="UASC"),"nonat",IF('full menu'!U7="X","X",""))))))</f>
        <v>inter</v>
      </c>
      <c r="V7" s="3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menu'!V7="WSD"),"intens",IF(OR('full menu'!V7="UASC"),"nonat",IF('full menu'!V7="X","X",""))))))</f>
        <v>inter</v>
      </c>
      <c r="W7" s="3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menu'!W7="WSD"),"intens",IF(OR('full menu'!W7="UASC"),"nonat",IF('full menu'!W7="X","X",""))))))</f>
        <v>subst</v>
      </c>
      <c r="X7" s="3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menu'!X7="WSD"),"intens",IF(OR('full menu'!X7="UASC"),"nonat",IF('full menu'!X7="X","X",""))))))</f>
        <v>subst</v>
      </c>
      <c r="Y7" s="3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menu'!Y7="WSD"),"intens",IF(OR('full menu'!Y7="UASC"),"nonat",IF('full menu'!Y7="X","X",""))))))</f>
        <v>subst</v>
      </c>
      <c r="Z7" s="3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menu'!Z7="WSD"),"intens",IF(OR('full menu'!Z7="UASC"),"nonat",IF('full menu'!Z7="X","X",""))))))</f>
        <v>subst</v>
      </c>
      <c r="AA7" s="3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menu'!AA7="WSD"),"intens",IF(OR('full menu'!AA7="UASC"),"nonat",IF('full menu'!AA7="X","X",""))))))</f>
        <v>subst</v>
      </c>
      <c r="AB7" s="3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menu'!AB7="WSD"),"intens",IF(OR('full menu'!AB7="UASC"),"nonat",IF('full menu'!AB7="X","X",""))))))</f>
        <v>subst</v>
      </c>
      <c r="AC7" s="3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menu'!AC7="WSD"),"intens",IF(OR('full menu'!AC7="UASC"),"nonat",IF('full menu'!AC7="X","X",""))))))</f>
        <v>subst</v>
      </c>
      <c r="AD7" s="3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menu'!AD7="WSD"),"intens",IF(OR('full menu'!AD7="UASC"),"nonat",IF('full menu'!AD7="X","X",""))))))</f>
        <v>subst</v>
      </c>
      <c r="AE7" s="3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menu'!AE7="WSD"),"intens",IF(OR('full menu'!AE7="UASC"),"nonat",IF('full menu'!AE7="X","X",""))))))</f>
        <v>subst</v>
      </c>
      <c r="AF7" s="3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menu'!AF7="WSD"),"intens",IF(OR('full menu'!AF7="UASC"),"nonat",IF('full menu'!AF7="X","X",""))))))</f>
        <v>subst</v>
      </c>
      <c r="AG7" s="3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menu'!AG7="WSD"),"intens",IF(OR('full menu'!AG7="UASC"),"nonat",IF('full menu'!AG7="X","X",""))))))</f>
        <v>subst</v>
      </c>
      <c r="AH7" s="3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menu'!AH7="WSD"),"intens",IF(OR('full menu'!AH7="UASC"),"nonat",IF('full menu'!AH7="X","X",""))))))</f>
        <v>subst</v>
      </c>
      <c r="AI7" s="3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menu'!AI7="WSD"),"intens",IF(OR('full menu'!AI7="UASC"),"nonat",IF('full menu'!AI7="X","X",""))))))</f>
        <v>subst</v>
      </c>
      <c r="AJ7" s="3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menu'!AJ7="WSD"),"intens",IF(OR('full menu'!AJ7="UASC"),"nonat",IF('full menu'!AJ7="X","X",""))))))</f>
        <v>subst</v>
      </c>
      <c r="AK7" s="3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menu'!AK7="WSD"),"intens",IF(OR('full menu'!AK7="UASC"),"nonat",IF('full menu'!AK7="X","X",""))))))</f>
        <v>subst</v>
      </c>
      <c r="AL7" s="3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menu'!AL7="WSD"),"intens",IF(OR('full menu'!AL7="UASC"),"nonat",IF('full menu'!AL7="X","X",""))))))</f>
        <v>subst</v>
      </c>
      <c r="AM7" s="3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menu'!AM7="WSD"),"intens",IF(OR('full menu'!AM7="UASC"),"nonat",IF('full menu'!AM7="X","X",""))))))</f>
        <v>subst</v>
      </c>
      <c r="AN7" s="3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menu'!AN7="WSD"),"intens",IF(OR('full menu'!AN7="UASC"),"nonat",IF('full menu'!AN7="X","X",""))))))</f>
        <v>subst</v>
      </c>
      <c r="AO7" s="3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menu'!AO7="WSD"),"intens",IF(OR('full menu'!AO7="UASC"),"nonat",IF('full menu'!AO7="X","X",""))))))</f>
        <v>subst</v>
      </c>
      <c r="AP7" s="3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menu'!AP7="WSD"),"intens",IF(OR('full menu'!AP7="UASC"),"nonat",IF('full menu'!AP7="X","X",""))))))</f>
        <v>subst</v>
      </c>
      <c r="AQ7" s="3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menu'!AQ7="WSD"),"intens",IF(OR('full menu'!AQ7="UASC"),"nonat",IF('full menu'!AQ7="X","X",""))))))</f>
        <v>subst</v>
      </c>
      <c r="AR7" s="3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menu'!AR7="WSD"),"intens",IF(OR('full menu'!AR7="UASC"),"nonat",IF('full menu'!AR7="X","X",""))))))</f>
        <v>subst</v>
      </c>
      <c r="AS7" s="3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menu'!AS7="WSD"),"intens",IF(OR('full menu'!AS7="UASC"),"nonat",IF('full menu'!AS7="X","X",""))))))</f>
        <v>subst</v>
      </c>
    </row>
    <row r="8" spans="1:45" ht="15.5" x14ac:dyDescent="0.35">
      <c r="A8" t="s">
        <v>7</v>
      </c>
      <c r="B8" s="3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menu'!B8="WSD"),"intens",IF(OR('full menu'!B8="UASC"),"nonat",IF('full menu'!B8="X","X",""))))))</f>
        <v>X</v>
      </c>
      <c r="C8" s="3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menu'!C8="WSD"),"intens",IF(OR('full menu'!C8="UASC"),"nonat",IF('full menu'!C8="X","X",""))))))</f>
        <v>X</v>
      </c>
      <c r="D8" s="3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menu'!D8="WSD"),"intens",IF(OR('full menu'!D8="UASC"),"nonat",IF('full menu'!D8="X","X",""))))))</f>
        <v>X</v>
      </c>
      <c r="E8" s="3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menu'!E8="WSD"),"intens",IF(OR('full menu'!E8="UASC"),"nonat",IF('full menu'!E8="X","X",""))))))</f>
        <v>X</v>
      </c>
      <c r="F8" s="3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menu'!F8="WSD"),"intens",IF(OR('full menu'!F8="UASC"),"nonat",IF('full menu'!F8="X","X",""))))))</f>
        <v>X</v>
      </c>
      <c r="G8" s="3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menu'!G8="WSD"),"intens",IF(OR('full menu'!G8="UASC"),"nonat",IF('full menu'!G8="X","X",""))))))</f>
        <v>X</v>
      </c>
      <c r="H8" s="3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menu'!H8="WSD"),"intens",IF(OR('full menu'!H8="UASC"),"nonat",IF('full menu'!H8="X","X",""))))))</f>
        <v>X</v>
      </c>
      <c r="I8" s="3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menu'!I8="WSD"),"intens",IF(OR('full menu'!I8="UASC"),"nonat",IF('full menu'!I8="X","X",""))))))</f>
        <v>X</v>
      </c>
      <c r="J8" s="3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menu'!J8="WSD"),"intens",IF(OR('full menu'!J8="UASC"),"nonat",IF('full menu'!J8="X","X",""))))))</f>
        <v>X</v>
      </c>
      <c r="K8" s="3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menu'!K8="WSD"),"intens",IF(OR('full menu'!K8="UASC"),"nonat",IF('full menu'!K8="X","X",""))))))</f>
        <v>X</v>
      </c>
      <c r="L8" s="3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menu'!L8="WSD"),"intens",IF(OR('full menu'!L8="UASC"),"nonat",IF('full menu'!L8="X","X",""))))))</f>
        <v>X</v>
      </c>
      <c r="M8" s="3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menu'!M8="WSD"),"intens",IF(OR('full menu'!M8="UASC"),"nonat",IF('full menu'!M8="X","X",""))))))</f>
        <v>X</v>
      </c>
      <c r="N8" s="3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menu'!N8="WSD"),"intens",IF(OR('full menu'!N8="UASC"),"nonat",IF('full menu'!N8="X","X",""))))))</f>
        <v>X</v>
      </c>
      <c r="O8" s="3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menu'!O8="WSD"),"intens",IF(OR('full menu'!O8="UASC"),"nonat",IF('full menu'!O8="X","X",""))))))</f>
        <v>X</v>
      </c>
      <c r="P8" s="3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menu'!P8="WSD"),"intens",IF(OR('full menu'!P8="UASC"),"nonat",IF('full menu'!P8="X","X",""))))))</f>
        <v>X</v>
      </c>
      <c r="Q8" s="3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menu'!Q8="WSD"),"intens",IF(OR('full menu'!Q8="UASC"),"nonat",IF('full menu'!Q8="X","X",""))))))</f>
        <v>X</v>
      </c>
      <c r="R8" s="3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menu'!R8="WSD"),"intens",IF(OR('full menu'!R8="UASC"),"nonat",IF('full menu'!R8="X","X",""))))))</f>
        <v>X</v>
      </c>
      <c r="S8" s="3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menu'!S8="WSD"),"intens",IF(OR('full menu'!S8="UASC"),"nonat",IF('full menu'!S8="X","X",""))))))</f>
        <v>X</v>
      </c>
      <c r="T8" s="3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menu'!T8="WSD"),"intens",IF(OR('full menu'!T8="UASC"),"nonat",IF('full menu'!T8="X","X",""))))))</f>
        <v>inter</v>
      </c>
      <c r="U8" s="3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menu'!U8="WSD"),"intens",IF(OR('full menu'!U8="UASC"),"nonat",IF('full menu'!U8="X","X",""))))))</f>
        <v>inter</v>
      </c>
      <c r="V8" s="3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menu'!V8="WSD"),"intens",IF(OR('full menu'!V8="UASC"),"nonat",IF('full menu'!V8="X","X",""))))))</f>
        <v>subst</v>
      </c>
      <c r="W8" s="3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menu'!W8="WSD"),"intens",IF(OR('full menu'!W8="UASC"),"nonat",IF('full menu'!W8="X","X",""))))))</f>
        <v>subst</v>
      </c>
      <c r="X8" s="3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menu'!X8="WSD"),"intens",IF(OR('full menu'!X8="UASC"),"nonat",IF('full menu'!X8="X","X",""))))))</f>
        <v>subst</v>
      </c>
      <c r="Y8" s="3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menu'!Y8="WSD"),"intens",IF(OR('full menu'!Y8="UASC"),"nonat",IF('full menu'!Y8="X","X",""))))))</f>
        <v>subst</v>
      </c>
      <c r="Z8" s="3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menu'!Z8="WSD"),"intens",IF(OR('full menu'!Z8="UASC"),"nonat",IF('full menu'!Z8="X","X",""))))))</f>
        <v>subst</v>
      </c>
      <c r="AA8" s="3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menu'!AA8="WSD"),"intens",IF(OR('full menu'!AA8="UASC"),"nonat",IF('full menu'!AA8="X","X",""))))))</f>
        <v>subst</v>
      </c>
      <c r="AB8" s="3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menu'!AB8="WSD"),"intens",IF(OR('full menu'!AB8="UASC"),"nonat",IF('full menu'!AB8="X","X",""))))))</f>
        <v>subst</v>
      </c>
      <c r="AC8" s="3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menu'!AC8="WSD"),"intens",IF(OR('full menu'!AC8="UASC"),"nonat",IF('full menu'!AC8="X","X",""))))))</f>
        <v>subst</v>
      </c>
      <c r="AD8" s="3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menu'!AD8="WSD"),"intens",IF(OR('full menu'!AD8="UASC"),"nonat",IF('full menu'!AD8="X","X",""))))))</f>
        <v>subst</v>
      </c>
      <c r="AE8" s="3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menu'!AE8="WSD"),"intens",IF(OR('full menu'!AE8="UASC"),"nonat",IF('full menu'!AE8="X","X",""))))))</f>
        <v>subst</v>
      </c>
      <c r="AF8" s="3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menu'!AF8="WSD"),"intens",IF(OR('full menu'!AF8="UASC"),"nonat",IF('full menu'!AF8="X","X",""))))))</f>
        <v>subst</v>
      </c>
      <c r="AG8" s="3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menu'!AG8="WSD"),"intens",IF(OR('full menu'!AG8="UASC"),"nonat",IF('full menu'!AG8="X","X",""))))))</f>
        <v>subst</v>
      </c>
      <c r="AH8" s="3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menu'!AH8="WSD"),"intens",IF(OR('full menu'!AH8="UASC"),"nonat",IF('full menu'!AH8="X","X",""))))))</f>
        <v>subst</v>
      </c>
      <c r="AI8" s="3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menu'!AI8="WSD"),"intens",IF(OR('full menu'!AI8="UASC"),"nonat",IF('full menu'!AI8="X","X",""))))))</f>
        <v>subst</v>
      </c>
      <c r="AJ8" s="3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menu'!AJ8="WSD"),"intens",IF(OR('full menu'!AJ8="UASC"),"nonat",IF('full menu'!AJ8="X","X",""))))))</f>
        <v>subst</v>
      </c>
      <c r="AK8" s="3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menu'!AK8="WSD"),"intens",IF(OR('full menu'!AK8="UASC"),"nonat",IF('full menu'!AK8="X","X",""))))))</f>
        <v>subst</v>
      </c>
      <c r="AL8" s="3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menu'!AL8="WSD"),"intens",IF(OR('full menu'!AL8="UASC"),"nonat",IF('full menu'!AL8="X","X",""))))))</f>
        <v>subst</v>
      </c>
      <c r="AM8" s="3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menu'!AM8="WSD"),"intens",IF(OR('full menu'!AM8="UASC"),"nonat",IF('full menu'!AM8="X","X",""))))))</f>
        <v>subst</v>
      </c>
      <c r="AN8" s="3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menu'!AN8="WSD"),"intens",IF(OR('full menu'!AN8="UASC"),"nonat",IF('full menu'!AN8="X","X",""))))))</f>
        <v>subst</v>
      </c>
      <c r="AO8" s="3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menu'!AO8="WSD"),"intens",IF(OR('full menu'!AO8="UASC"),"nonat",IF('full menu'!AO8="X","X",""))))))</f>
        <v>subst</v>
      </c>
      <c r="AP8" s="3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menu'!AP8="WSD"),"intens",IF(OR('full menu'!AP8="UASC"),"nonat",IF('full menu'!AP8="X","X",""))))))</f>
        <v>subst</v>
      </c>
      <c r="AQ8" s="3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menu'!AQ8="WSD"),"intens",IF(OR('full menu'!AQ8="UASC"),"nonat",IF('full menu'!AQ8="X","X",""))))))</f>
        <v>subst</v>
      </c>
      <c r="AR8" s="3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menu'!AR8="WSD"),"intens",IF(OR('full menu'!AR8="UASC"),"nonat",IF('full menu'!AR8="X","X",""))))))</f>
        <v>subst</v>
      </c>
      <c r="AS8" s="3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menu'!AS8="WSD"),"intens",IF(OR('full menu'!AS8="UASC"),"nonat",IF('full menu'!AS8="X","X",""))))))</f>
        <v>subst</v>
      </c>
    </row>
    <row r="9" spans="1:45" ht="15.5" x14ac:dyDescent="0.35">
      <c r="A9" t="s">
        <v>45</v>
      </c>
      <c r="B9" s="3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menu'!B9="WSD"),"intens",IF(OR('full menu'!B9="UASC"),"nonat",IF('full menu'!B9="X","X",""))))))</f>
        <v>X</v>
      </c>
      <c r="C9" s="3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menu'!C9="WSD"),"intens",IF(OR('full menu'!C9="UASC"),"nonat",IF('full menu'!C9="X","X",""))))))</f>
        <v>X</v>
      </c>
      <c r="D9" s="3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menu'!D9="WSD"),"intens",IF(OR('full menu'!D9="UASC"),"nonat",IF('full menu'!D9="X","X",""))))))</f>
        <v>X</v>
      </c>
      <c r="E9" s="3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menu'!E9="WSD"),"intens",IF(OR('full menu'!E9="UASC"),"nonat",IF('full menu'!E9="X","X",""))))))</f>
        <v>X</v>
      </c>
      <c r="F9" s="3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menu'!F9="WSD"),"intens",IF(OR('full menu'!F9="UASC"),"nonat",IF('full menu'!F9="X","X",""))))))</f>
        <v>X</v>
      </c>
      <c r="G9" s="3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menu'!G9="WSD"),"intens",IF(OR('full menu'!G9="UASC"),"nonat",IF('full menu'!G9="X","X",""))))))</f>
        <v>X</v>
      </c>
      <c r="H9" s="3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menu'!H9="WSD"),"intens",IF(OR('full menu'!H9="UASC"),"nonat",IF('full menu'!H9="X","X",""))))))</f>
        <v>X</v>
      </c>
      <c r="I9" s="3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menu'!I9="WSD"),"intens",IF(OR('full menu'!I9="UASC"),"nonat",IF('full menu'!I9="X","X",""))))))</f>
        <v>X</v>
      </c>
      <c r="J9" s="3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menu'!J9="WSD"),"intens",IF(OR('full menu'!J9="UASC"),"nonat",IF('full menu'!J9="X","X",""))))))</f>
        <v>X</v>
      </c>
      <c r="K9" s="3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menu'!K9="WSD"),"intens",IF(OR('full menu'!K9="UASC"),"nonat",IF('full menu'!K9="X","X",""))))))</f>
        <v>X</v>
      </c>
      <c r="L9" s="3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menu'!L9="WSD"),"intens",IF(OR('full menu'!L9="UASC"),"nonat",IF('full menu'!L9="X","X",""))))))</f>
        <v>X</v>
      </c>
      <c r="M9" s="3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menu'!M9="WSD"),"intens",IF(OR('full menu'!M9="UASC"),"nonat",IF('full menu'!M9="X","X",""))))))</f>
        <v>X</v>
      </c>
      <c r="N9" s="3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menu'!N9="WSD"),"intens",IF(OR('full menu'!N9="UASC"),"nonat",IF('full menu'!N9="X","X",""))))))</f>
        <v>X</v>
      </c>
      <c r="O9" s="3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menu'!O9="WSD"),"intens",IF(OR('full menu'!O9="UASC"),"nonat",IF('full menu'!O9="X","X",""))))))</f>
        <v>X</v>
      </c>
      <c r="P9" s="3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menu'!P9="WSD"),"intens",IF(OR('full menu'!P9="UASC"),"nonat",IF('full menu'!P9="X","X",""))))))</f>
        <v>X</v>
      </c>
      <c r="Q9" s="3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menu'!Q9="WSD"),"intens",IF(OR('full menu'!Q9="UASC"),"nonat",IF('full menu'!Q9="X","X",""))))))</f>
        <v>X</v>
      </c>
      <c r="R9" s="3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menu'!R9="WSD"),"intens",IF(OR('full menu'!R9="UASC"),"nonat",IF('full menu'!R9="X","X",""))))))</f>
        <v>X</v>
      </c>
      <c r="S9" s="3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menu'!S9="WSD"),"intens",IF(OR('full menu'!S9="UASC"),"nonat",IF('full menu'!S9="X","X",""))))))</f>
        <v>X</v>
      </c>
      <c r="T9" s="3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menu'!T9="WSD"),"intens",IF(OR('full menu'!T9="UASC"),"nonat",IF('full menu'!T9="X","X",""))))))</f>
        <v>X</v>
      </c>
      <c r="U9" s="3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menu'!U9="WSD"),"intens",IF(OR('full menu'!U9="UASC"),"nonat",IF('full menu'!U9="X","X",""))))))</f>
        <v>X</v>
      </c>
      <c r="V9" s="3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menu'!V9="WSD"),"intens",IF(OR('full menu'!V9="UASC"),"nonat",IF('full menu'!V9="X","X",""))))))</f>
        <v>X</v>
      </c>
      <c r="W9" s="3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menu'!W9="WSD"),"intens",IF(OR('full menu'!W9="UASC"),"nonat",IF('full menu'!W9="X","X",""))))))</f>
        <v>X</v>
      </c>
      <c r="X9" s="3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menu'!X9="WSD"),"intens",IF(OR('full menu'!X9="UASC"),"nonat",IF('full menu'!X9="X","X",""))))))</f>
        <v>X</v>
      </c>
      <c r="Y9" s="3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menu'!Y9="WSD"),"intens",IF(OR('full menu'!Y9="UASC"),"nonat",IF('full menu'!Y9="X","X",""))))))</f>
        <v>X</v>
      </c>
      <c r="Z9" s="3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menu'!Z9="WSD"),"intens",IF(OR('full menu'!Z9="UASC"),"nonat",IF('full menu'!Z9="X","X",""))))))</f>
        <v>X</v>
      </c>
      <c r="AA9" s="3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menu'!AA9="WSD"),"intens",IF(OR('full menu'!AA9="UASC"),"nonat",IF('full menu'!AA9="X","X",""))))))</f>
        <v>X</v>
      </c>
      <c r="AB9" s="3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menu'!AB9="WSD"),"intens",IF(OR('full menu'!AB9="UASC"),"nonat",IF('full menu'!AB9="X","X",""))))))</f>
        <v>nonat</v>
      </c>
      <c r="AC9" s="3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menu'!AC9="WSD"),"intens",IF(OR('full menu'!AC9="UASC"),"nonat",IF('full menu'!AC9="X","X",""))))))</f>
        <v>nonat</v>
      </c>
      <c r="AD9" s="3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menu'!AD9="WSD"),"intens",IF(OR('full menu'!AD9="UASC"),"nonat",IF('full menu'!AD9="X","X",""))))))</f>
        <v>nonat</v>
      </c>
      <c r="AE9" s="3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menu'!AE9="WSD"),"intens",IF(OR('full menu'!AE9="UASC"),"nonat",IF('full menu'!AE9="X","X",""))))))</f>
        <v>nonat</v>
      </c>
      <c r="AF9" s="3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menu'!AF9="WSD"),"intens",IF(OR('full menu'!AF9="UASC"),"nonat",IF('full menu'!AF9="X","X",""))))))</f>
        <v>nonat</v>
      </c>
      <c r="AG9" s="3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menu'!AG9="WSD"),"intens",IF(OR('full menu'!AG9="UASC"),"nonat",IF('full menu'!AG9="X","X",""))))))</f>
        <v>nonat</v>
      </c>
      <c r="AH9" s="3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menu'!AH9="WSD"),"intens",IF(OR('full menu'!AH9="UASC"),"nonat",IF('full menu'!AH9="X","X",""))))))</f>
        <v>nonat</v>
      </c>
      <c r="AI9" s="3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menu'!AI9="WSD"),"intens",IF(OR('full menu'!AI9="UASC"),"nonat",IF('full menu'!AI9="X","X",""))))))</f>
        <v>nonat</v>
      </c>
      <c r="AJ9" s="3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menu'!AJ9="WSD"),"intens",IF(OR('full menu'!AJ9="UASC"),"nonat",IF('full menu'!AJ9="X","X",""))))))</f>
        <v>nonat</v>
      </c>
      <c r="AK9" s="3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menu'!AK9="WSD"),"intens",IF(OR('full menu'!AK9="UASC"),"nonat",IF('full menu'!AK9="X","X",""))))))</f>
        <v>nonat</v>
      </c>
      <c r="AL9" s="3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menu'!AL9="WSD"),"intens",IF(OR('full menu'!AL9="UASC"),"nonat",IF('full menu'!AL9="X","X",""))))))</f>
        <v>nonat</v>
      </c>
      <c r="AM9" s="3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menu'!AM9="WSD"),"intens",IF(OR('full menu'!AM9="UASC"),"nonat",IF('full menu'!AM9="X","X",""))))))</f>
        <v>nonat</v>
      </c>
      <c r="AN9" s="3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menu'!AN9="WSD"),"intens",IF(OR('full menu'!AN9="UASC"),"nonat",IF('full menu'!AN9="X","X",""))))))</f>
        <v>nonat</v>
      </c>
      <c r="AO9" s="3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menu'!AO9="WSD"),"intens",IF(OR('full menu'!AO9="UASC"),"nonat",IF('full menu'!AO9="X","X",""))))))</f>
        <v>nonat</v>
      </c>
      <c r="AP9" s="3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menu'!AP9="WSD"),"intens",IF(OR('full menu'!AP9="UASC"),"nonat",IF('full menu'!AP9="X","X",""))))))</f>
        <v>nonat</v>
      </c>
      <c r="AQ9" s="3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menu'!AQ9="WSD"),"intens",IF(OR('full menu'!AQ9="UASC"),"nonat",IF('full menu'!AQ9="X","X",""))))))</f>
        <v>nonat</v>
      </c>
      <c r="AR9" s="3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menu'!AR9="WSD"),"intens",IF(OR('full menu'!AR9="UASC"),"nonat",IF('full menu'!AR9="X","X",""))))))</f>
        <v>nonat</v>
      </c>
      <c r="AS9" s="3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menu'!AS9="WSD"),"intens",IF(OR('full menu'!AS9="UASC"),"nonat",IF('full menu'!AS9="X","X",""))))))</f>
        <v>nonat</v>
      </c>
    </row>
    <row r="10" spans="1:45" ht="15.5" x14ac:dyDescent="0.35">
      <c r="A10" t="s">
        <v>8</v>
      </c>
      <c r="B10" s="3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menu'!B10="WSD"),"intens",IF(OR('full menu'!B10="UASC"),"nonat",IF('full menu'!B10="X","X",""))))))</f>
        <v>X</v>
      </c>
      <c r="C10" s="3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menu'!C10="WSD"),"intens",IF(OR('full menu'!C10="UASC"),"nonat",IF('full menu'!C10="X","X",""))))))</f>
        <v>X</v>
      </c>
      <c r="D10" s="3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menu'!D10="WSD"),"intens",IF(OR('full menu'!D10="UASC"),"nonat",IF('full menu'!D10="X","X",""))))))</f>
        <v>X</v>
      </c>
      <c r="E10" s="3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menu'!E10="WSD"),"intens",IF(OR('full menu'!E10="UASC"),"nonat",IF('full menu'!E10="X","X",""))))))</f>
        <v>X</v>
      </c>
      <c r="F10" s="3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menu'!F10="WSD"),"intens",IF(OR('full menu'!F10="UASC"),"nonat",IF('full menu'!F10="X","X",""))))))</f>
        <v>X</v>
      </c>
      <c r="G10" s="3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menu'!G10="WSD"),"intens",IF(OR('full menu'!G10="UASC"),"nonat",IF('full menu'!G10="X","X",""))))))</f>
        <v>X</v>
      </c>
      <c r="H10" s="3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menu'!H10="WSD"),"intens",IF(OR('full menu'!H10="UASC"),"nonat",IF('full menu'!H10="X","X",""))))))</f>
        <v>X</v>
      </c>
      <c r="I10" s="3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menu'!I10="WSD"),"intens",IF(OR('full menu'!I10="UASC"),"nonat",IF('full menu'!I10="X","X",""))))))</f>
        <v>X</v>
      </c>
      <c r="J10" s="3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menu'!J10="WSD"),"intens",IF(OR('full menu'!J10="UASC"),"nonat",IF('full menu'!J10="X","X",""))))))</f>
        <v>X</v>
      </c>
      <c r="K10" s="3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menu'!K10="WSD"),"intens",IF(OR('full menu'!K10="UASC"),"nonat",IF('full menu'!K10="X","X",""))))))</f>
        <v>X</v>
      </c>
      <c r="L10" s="3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menu'!L10="WSD"),"intens",IF(OR('full menu'!L10="UASC"),"nonat",IF('full menu'!L10="X","X",""))))))</f>
        <v>X</v>
      </c>
      <c r="M10" s="3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menu'!M10="WSD"),"intens",IF(OR('full menu'!M10="UASC"),"nonat",IF('full menu'!M10="X","X",""))))))</f>
        <v>X</v>
      </c>
      <c r="N10" s="3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menu'!N10="WSD"),"intens",IF(OR('full menu'!N10="UASC"),"nonat",IF('full menu'!N10="X","X",""))))))</f>
        <v>X</v>
      </c>
      <c r="O10" s="3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menu'!O10="WSD"),"intens",IF(OR('full menu'!O10="UASC"),"nonat",IF('full menu'!O10="X","X",""))))))</f>
        <v>X</v>
      </c>
      <c r="P10" s="3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menu'!P10="WSD"),"intens",IF(OR('full menu'!P10="UASC"),"nonat",IF('full menu'!P10="X","X",""))))))</f>
        <v>X</v>
      </c>
      <c r="Q10" s="3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menu'!Q10="WSD"),"intens",IF(OR('full menu'!Q10="UASC"),"nonat",IF('full menu'!Q10="X","X",""))))))</f>
        <v>X</v>
      </c>
      <c r="R10" s="3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menu'!R10="WSD"),"intens",IF(OR('full menu'!R10="UASC"),"nonat",IF('full menu'!R10="X","X",""))))))</f>
        <v>X</v>
      </c>
      <c r="S10" s="3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menu'!S10="WSD"),"intens",IF(OR('full menu'!S10="UASC"),"nonat",IF('full menu'!S10="X","X",""))))))</f>
        <v>X</v>
      </c>
      <c r="T10" s="3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menu'!T10="WSD"),"intens",IF(OR('full menu'!T10="UASC"),"nonat",IF('full menu'!T10="X","X",""))))))</f>
        <v>inter</v>
      </c>
      <c r="U10" s="3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menu'!U10="WSD"),"intens",IF(OR('full menu'!U10="UASC"),"nonat",IF('full menu'!U10="X","X",""))))))</f>
        <v>inter</v>
      </c>
      <c r="V10" s="3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menu'!V10="WSD"),"intens",IF(OR('full menu'!V10="UASC"),"nonat",IF('full menu'!V10="X","X",""))))))</f>
        <v>subst</v>
      </c>
      <c r="W10" s="3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menu'!W10="WSD"),"intens",IF(OR('full menu'!W10="UASC"),"nonat",IF('full menu'!W10="X","X",""))))))</f>
        <v>subst</v>
      </c>
      <c r="X10" s="3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menu'!X10="WSD"),"intens",IF(OR('full menu'!X10="UASC"),"nonat",IF('full menu'!X10="X","X",""))))))</f>
        <v>subst</v>
      </c>
      <c r="Y10" s="3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menu'!Y10="WSD"),"intens",IF(OR('full menu'!Y10="UASC"),"nonat",IF('full menu'!Y10="X","X",""))))))</f>
        <v>subst</v>
      </c>
      <c r="Z10" s="3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menu'!Z10="WSD"),"intens",IF(OR('full menu'!Z10="UASC"),"nonat",IF('full menu'!Z10="X","X",""))))))</f>
        <v>subst</v>
      </c>
      <c r="AA10" s="3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menu'!AA10="WSD"),"intens",IF(OR('full menu'!AA10="UASC"),"nonat",IF('full menu'!AA10="X","X",""))))))</f>
        <v>subst</v>
      </c>
      <c r="AB10" s="3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menu'!AB10="WSD"),"intens",IF(OR('full menu'!AB10="UASC"),"nonat",IF('full menu'!AB10="X","X",""))))))</f>
        <v>subst</v>
      </c>
      <c r="AC10" s="3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menu'!AC10="WSD"),"intens",IF(OR('full menu'!AC10="UASC"),"nonat",IF('full menu'!AC10="X","X",""))))))</f>
        <v>subst</v>
      </c>
      <c r="AD10" s="3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menu'!AD10="WSD"),"intens",IF(OR('full menu'!AD10="UASC"),"nonat",IF('full menu'!AD10="X","X",""))))))</f>
        <v>subst</v>
      </c>
      <c r="AE10" s="3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menu'!AE10="WSD"),"intens",IF(OR('full menu'!AE10="UASC"),"nonat",IF('full menu'!AE10="X","X",""))))))</f>
        <v>subst</v>
      </c>
      <c r="AF10" s="3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menu'!AF10="WSD"),"intens",IF(OR('full menu'!AF10="UASC"),"nonat",IF('full menu'!AF10="X","X",""))))))</f>
        <v>subst</v>
      </c>
      <c r="AG10" s="3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menu'!AG10="WSD"),"intens",IF(OR('full menu'!AG10="UASC"),"nonat",IF('full menu'!AG10="X","X",""))))))</f>
        <v>subst</v>
      </c>
      <c r="AH10" s="3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menu'!AH10="WSD"),"intens",IF(OR('full menu'!AH10="UASC"),"nonat",IF('full menu'!AH10="X","X",""))))))</f>
        <v>subst</v>
      </c>
      <c r="AI10" s="3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menu'!AI10="WSD"),"intens",IF(OR('full menu'!AI10="UASC"),"nonat",IF('full menu'!AI10="X","X",""))))))</f>
        <v>subst</v>
      </c>
      <c r="AJ10" s="3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menu'!AJ10="WSD"),"intens",IF(OR('full menu'!AJ10="UASC"),"nonat",IF('full menu'!AJ10="X","X",""))))))</f>
        <v>subst</v>
      </c>
      <c r="AK10" s="3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menu'!AK10="WSD"),"intens",IF(OR('full menu'!AK10="UASC"),"nonat",IF('full menu'!AK10="X","X",""))))))</f>
        <v>subst</v>
      </c>
      <c r="AL10" s="3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menu'!AL10="WSD"),"intens",IF(OR('full menu'!AL10="UASC"),"nonat",IF('full menu'!AL10="X","X",""))))))</f>
        <v>subst</v>
      </c>
      <c r="AM10" s="3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menu'!AM10="WSD"),"intens",IF(OR('full menu'!AM10="UASC"),"nonat",IF('full menu'!AM10="X","X",""))))))</f>
        <v>subst</v>
      </c>
      <c r="AN10" s="3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menu'!AN10="WSD"),"intens",IF(OR('full menu'!AN10="UASC"),"nonat",IF('full menu'!AN10="X","X",""))))))</f>
        <v>subst</v>
      </c>
      <c r="AO10" s="3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menu'!AO10="WSD"),"intens",IF(OR('full menu'!AO10="UASC"),"nonat",IF('full menu'!AO10="X","X",""))))))</f>
        <v>subst</v>
      </c>
      <c r="AP10" s="3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menu'!AP10="WSD"),"intens",IF(OR('full menu'!AP10="UASC"),"nonat",IF('full menu'!AP10="X","X",""))))))</f>
        <v>subst</v>
      </c>
      <c r="AQ10" s="3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menu'!AQ10="WSD"),"intens",IF(OR('full menu'!AQ10="UASC"),"nonat",IF('full menu'!AQ10="X","X",""))))))</f>
        <v>subst</v>
      </c>
      <c r="AR10" s="3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menu'!AR10="WSD"),"intens",IF(OR('full menu'!AR10="UASC"),"nonat",IF('full menu'!AR10="X","X",""))))))</f>
        <v>subst</v>
      </c>
      <c r="AS10" s="3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menu'!AS10="WSD"),"intens",IF(OR('full menu'!AS10="UASC"),"nonat",IF('full menu'!AS10="X","X",""))))))</f>
        <v>subst</v>
      </c>
    </row>
    <row r="11" spans="1:45" ht="15.5" x14ac:dyDescent="0.35">
      <c r="A11" t="s">
        <v>46</v>
      </c>
      <c r="B11" s="3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menu'!B11="WSD"),"intens",IF(OR('full menu'!B11="UASC"),"nonat",IF('full menu'!B11="X","X",""))))))</f>
        <v>X</v>
      </c>
      <c r="C11" s="3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menu'!C11="WSD"),"intens",IF(OR('full menu'!C11="UASC"),"nonat",IF('full menu'!C11="X","X",""))))))</f>
        <v>X</v>
      </c>
      <c r="D11" s="3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menu'!D11="WSD"),"intens",IF(OR('full menu'!D11="UASC"),"nonat",IF('full menu'!D11="X","X",""))))))</f>
        <v>X</v>
      </c>
      <c r="E11" s="3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menu'!E11="WSD"),"intens",IF(OR('full menu'!E11="UASC"),"nonat",IF('full menu'!E11="X","X",""))))))</f>
        <v>X</v>
      </c>
      <c r="F11" s="3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menu'!F11="WSD"),"intens",IF(OR('full menu'!F11="UASC"),"nonat",IF('full menu'!F11="X","X",""))))))</f>
        <v>X</v>
      </c>
      <c r="G11" s="3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menu'!G11="WSD"),"intens",IF(OR('full menu'!G11="UASC"),"nonat",IF('full menu'!G11="X","X",""))))))</f>
        <v>X</v>
      </c>
      <c r="H11" s="3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menu'!H11="WSD"),"intens",IF(OR('full menu'!H11="UASC"),"nonat",IF('full menu'!H11="X","X",""))))))</f>
        <v>X</v>
      </c>
      <c r="I11" s="3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menu'!I11="WSD"),"intens",IF(OR('full menu'!I11="UASC"),"nonat",IF('full menu'!I11="X","X",""))))))</f>
        <v>X</v>
      </c>
      <c r="J11" s="3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menu'!J11="WSD"),"intens",IF(OR('full menu'!J11="UASC"),"nonat",IF('full menu'!J11="X","X",""))))))</f>
        <v>X</v>
      </c>
      <c r="K11" s="3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menu'!K11="WSD"),"intens",IF(OR('full menu'!K11="UASC"),"nonat",IF('full menu'!K11="X","X",""))))))</f>
        <v>X</v>
      </c>
      <c r="L11" s="3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menu'!L11="WSD"),"intens",IF(OR('full menu'!L11="UASC"),"nonat",IF('full menu'!L11="X","X",""))))))</f>
        <v>X</v>
      </c>
      <c r="M11" s="3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menu'!M11="WSD"),"intens",IF(OR('full menu'!M11="UASC"),"nonat",IF('full menu'!M11="X","X",""))))))</f>
        <v>X</v>
      </c>
      <c r="N11" s="3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menu'!N11="WSD"),"intens",IF(OR('full menu'!N11="UASC"),"nonat",IF('full menu'!N11="X","X",""))))))</f>
        <v>X</v>
      </c>
      <c r="O11" s="3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menu'!O11="WSD"),"intens",IF(OR('full menu'!O11="UASC"),"nonat",IF('full menu'!O11="X","X",""))))))</f>
        <v>X</v>
      </c>
      <c r="P11" s="3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menu'!P11="WSD"),"intens",IF(OR('full menu'!P11="UASC"),"nonat",IF('full menu'!P11="X","X",""))))))</f>
        <v>X</v>
      </c>
      <c r="Q11" s="3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menu'!Q11="WSD"),"intens",IF(OR('full menu'!Q11="UASC"),"nonat",IF('full menu'!Q11="X","X",""))))))</f>
        <v>X</v>
      </c>
      <c r="R11" s="3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menu'!R11="WSD"),"intens",IF(OR('full menu'!R11="UASC"),"nonat",IF('full menu'!R11="X","X",""))))))</f>
        <v>X</v>
      </c>
      <c r="S11" s="3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menu'!S11="WSD"),"intens",IF(OR('full menu'!S11="UASC"),"nonat",IF('full menu'!S11="X","X",""))))))</f>
        <v>X</v>
      </c>
      <c r="T11" s="3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menu'!T11="WSD"),"intens",IF(OR('full menu'!T11="UASC"),"nonat",IF('full menu'!T11="X","X",""))))))</f>
        <v>inter</v>
      </c>
      <c r="U11" s="3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menu'!U11="WSD"),"intens",IF(OR('full menu'!U11="UASC"),"nonat",IF('full menu'!U11="X","X",""))))))</f>
        <v>inter</v>
      </c>
      <c r="V11" s="3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menu'!V11="WSD"),"intens",IF(OR('full menu'!V11="UASC"),"nonat",IF('full menu'!V11="X","X",""))))))</f>
        <v>subst</v>
      </c>
      <c r="W11" s="3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menu'!W11="WSD"),"intens",IF(OR('full menu'!W11="UASC"),"nonat",IF('full menu'!W11="X","X",""))))))</f>
        <v>subst</v>
      </c>
      <c r="X11" s="3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menu'!X11="WSD"),"intens",IF(OR('full menu'!X11="UASC"),"nonat",IF('full menu'!X11="X","X",""))))))</f>
        <v>subst</v>
      </c>
      <c r="Y11" s="3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menu'!Y11="WSD"),"intens",IF(OR('full menu'!Y11="UASC"),"nonat",IF('full menu'!Y11="X","X",""))))))</f>
        <v>subst</v>
      </c>
      <c r="Z11" s="3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menu'!Z11="WSD"),"intens",IF(OR('full menu'!Z11="UASC"),"nonat",IF('full menu'!Z11="X","X",""))))))</f>
        <v>subst</v>
      </c>
      <c r="AA11" s="3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menu'!AA11="WSD"),"intens",IF(OR('full menu'!AA11="UASC"),"nonat",IF('full menu'!AA11="X","X",""))))))</f>
        <v>subst</v>
      </c>
      <c r="AB11" s="3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menu'!AB11="WSD"),"intens",IF(OR('full menu'!AB11="UASC"),"nonat",IF('full menu'!AB11="X","X",""))))))</f>
        <v>subst</v>
      </c>
      <c r="AC11" s="3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menu'!AC11="WSD"),"intens",IF(OR('full menu'!AC11="UASC"),"nonat",IF('full menu'!AC11="X","X",""))))))</f>
        <v>subst</v>
      </c>
      <c r="AD11" s="3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menu'!AD11="WSD"),"intens",IF(OR('full menu'!AD11="UASC"),"nonat",IF('full menu'!AD11="X","X",""))))))</f>
        <v>subst</v>
      </c>
      <c r="AE11" s="3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menu'!AE11="WSD"),"intens",IF(OR('full menu'!AE11="UASC"),"nonat",IF('full menu'!AE11="X","X",""))))))</f>
        <v>subst</v>
      </c>
      <c r="AF11" s="3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menu'!AF11="WSD"),"intens",IF(OR('full menu'!AF11="UASC"),"nonat",IF('full menu'!AF11="X","X",""))))))</f>
        <v>subst</v>
      </c>
      <c r="AG11" s="3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menu'!AG11="WSD"),"intens",IF(OR('full menu'!AG11="UASC"),"nonat",IF('full menu'!AG11="X","X",""))))))</f>
        <v>subst</v>
      </c>
      <c r="AH11" s="3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menu'!AH11="WSD"),"intens",IF(OR('full menu'!AH11="UASC"),"nonat",IF('full menu'!AH11="X","X",""))))))</f>
        <v>subst</v>
      </c>
      <c r="AI11" s="3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menu'!AI11="WSD"),"intens",IF(OR('full menu'!AI11="UASC"),"nonat",IF('full menu'!AI11="X","X",""))))))</f>
        <v>subst</v>
      </c>
      <c r="AJ11" s="3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menu'!AJ11="WSD"),"intens",IF(OR('full menu'!AJ11="UASC"),"nonat",IF('full menu'!AJ11="X","X",""))))))</f>
        <v>subst</v>
      </c>
      <c r="AK11" s="3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menu'!AK11="WSD"),"intens",IF(OR('full menu'!AK11="UASC"),"nonat",IF('full menu'!AK11="X","X",""))))))</f>
        <v>subst</v>
      </c>
      <c r="AL11" s="3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menu'!AL11="WSD"),"intens",IF(OR('full menu'!AL11="UASC"),"nonat",IF('full menu'!AL11="X","X",""))))))</f>
        <v>subst</v>
      </c>
      <c r="AM11" s="3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menu'!AM11="WSD"),"intens",IF(OR('full menu'!AM11="UASC"),"nonat",IF('full menu'!AM11="X","X",""))))))</f>
        <v>subst</v>
      </c>
      <c r="AN11" s="3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menu'!AN11="WSD"),"intens",IF(OR('full menu'!AN11="UASC"),"nonat",IF('full menu'!AN11="X","X",""))))))</f>
        <v>subst</v>
      </c>
      <c r="AO11" s="3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menu'!AO11="WSD"),"intens",IF(OR('full menu'!AO11="UASC"),"nonat",IF('full menu'!AO11="X","X",""))))))</f>
        <v>subst</v>
      </c>
      <c r="AP11" s="3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menu'!AP11="WSD"),"intens",IF(OR('full menu'!AP11="UASC"),"nonat",IF('full menu'!AP11="X","X",""))))))</f>
        <v>subst</v>
      </c>
      <c r="AQ11" s="3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menu'!AQ11="WSD"),"intens",IF(OR('full menu'!AQ11="UASC"),"nonat",IF('full menu'!AQ11="X","X",""))))))</f>
        <v>subst</v>
      </c>
      <c r="AR11" s="3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menu'!AR11="WSD"),"intens",IF(OR('full menu'!AR11="UASC"),"nonat",IF('full menu'!AR11="X","X",""))))))</f>
        <v>subst</v>
      </c>
      <c r="AS11" s="3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menu'!AS11="WSD"),"intens",IF(OR('full menu'!AS11="UASC"),"nonat",IF('full menu'!AS11="X","X",""))))))</f>
        <v>subst</v>
      </c>
    </row>
    <row r="12" spans="1:45" ht="15.5" x14ac:dyDescent="0.35">
      <c r="A12" t="s">
        <v>47</v>
      </c>
      <c r="B12" s="3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menu'!B12="WSD"),"intens",IF(OR('full menu'!B12="UASC"),"nonat",IF('full menu'!B12="X","X",""))))))</f>
        <v>X</v>
      </c>
      <c r="C12" s="3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menu'!C12="WSD"),"intens",IF(OR('full menu'!C12="UASC"),"nonat",IF('full menu'!C12="X","X",""))))))</f>
        <v>X</v>
      </c>
      <c r="D12" s="3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menu'!D12="WSD"),"intens",IF(OR('full menu'!D12="UASC"),"nonat",IF('full menu'!D12="X","X",""))))))</f>
        <v>X</v>
      </c>
      <c r="E12" s="3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menu'!E12="WSD"),"intens",IF(OR('full menu'!E12="UASC"),"nonat",IF('full menu'!E12="X","X",""))))))</f>
        <v>X</v>
      </c>
      <c r="F12" s="3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menu'!F12="WSD"),"intens",IF(OR('full menu'!F12="UASC"),"nonat",IF('full menu'!F12="X","X",""))))))</f>
        <v>X</v>
      </c>
      <c r="G12" s="3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menu'!G12="WSD"),"intens",IF(OR('full menu'!G12="UASC"),"nonat",IF('full menu'!G12="X","X",""))))))</f>
        <v>X</v>
      </c>
      <c r="H12" s="3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menu'!H12="WSD"),"intens",IF(OR('full menu'!H12="UASC"),"nonat",IF('full menu'!H12="X","X",""))))))</f>
        <v>X</v>
      </c>
      <c r="I12" s="3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menu'!I12="WSD"),"intens",IF(OR('full menu'!I12="UASC"),"nonat",IF('full menu'!I12="X","X",""))))))</f>
        <v>X</v>
      </c>
      <c r="J12" s="3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menu'!J12="WSD"),"intens",IF(OR('full menu'!J12="UASC"),"nonat",IF('full menu'!J12="X","X",""))))))</f>
        <v>X</v>
      </c>
      <c r="K12" s="3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menu'!K12="WSD"),"intens",IF(OR('full menu'!K12="UASC"),"nonat",IF('full menu'!K12="X","X",""))))))</f>
        <v>X</v>
      </c>
      <c r="L12" s="3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menu'!L12="WSD"),"intens",IF(OR('full menu'!L12="UASC"),"nonat",IF('full menu'!L12="X","X",""))))))</f>
        <v>X</v>
      </c>
      <c r="M12" s="3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menu'!M12="WSD"),"intens",IF(OR('full menu'!M12="UASC"),"nonat",IF('full menu'!M12="X","X",""))))))</f>
        <v>X</v>
      </c>
      <c r="N12" s="3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menu'!N12="WSD"),"intens",IF(OR('full menu'!N12="UASC"),"nonat",IF('full menu'!N12="X","X",""))))))</f>
        <v>X</v>
      </c>
      <c r="O12" s="3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menu'!O12="WSD"),"intens",IF(OR('full menu'!O12="UASC"),"nonat",IF('full menu'!O12="X","X",""))))))</f>
        <v>X</v>
      </c>
      <c r="P12" s="3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menu'!P12="WSD"),"intens",IF(OR('full menu'!P12="UASC"),"nonat",IF('full menu'!P12="X","X",""))))))</f>
        <v>X</v>
      </c>
      <c r="Q12" s="3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menu'!Q12="WSD"),"intens",IF(OR('full menu'!Q12="UASC"),"nonat",IF('full menu'!Q12="X","X",""))))))</f>
        <v>X</v>
      </c>
      <c r="R12" s="3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menu'!R12="WSD"),"intens",IF(OR('full menu'!R12="UASC"),"nonat",IF('full menu'!R12="X","X",""))))))</f>
        <v>X</v>
      </c>
      <c r="S12" s="3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menu'!S12="WSD"),"intens",IF(OR('full menu'!S12="UASC"),"nonat",IF('full menu'!S12="X","X",""))))))</f>
        <v>X</v>
      </c>
      <c r="T12" s="3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menu'!T12="WSD"),"intens",IF(OR('full menu'!T12="UASC"),"nonat",IF('full menu'!T12="X","X",""))))))</f>
        <v>X</v>
      </c>
      <c r="U12" s="3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menu'!U12="WSD"),"intens",IF(OR('full menu'!U12="UASC"),"nonat",IF('full menu'!U12="X","X",""))))))</f>
        <v>X</v>
      </c>
      <c r="V12" s="3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menu'!V12="WSD"),"intens",IF(OR('full menu'!V12="UASC"),"nonat",IF('full menu'!V12="X","X",""))))))</f>
        <v>X</v>
      </c>
      <c r="W12" s="3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menu'!W12="WSD"),"intens",IF(OR('full menu'!W12="UASC"),"nonat",IF('full menu'!W12="X","X",""))))))</f>
        <v>X</v>
      </c>
      <c r="X12" s="3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menu'!X12="WSD"),"intens",IF(OR('full menu'!X12="UASC"),"nonat",IF('full menu'!X12="X","X",""))))))</f>
        <v>X</v>
      </c>
      <c r="Y12" s="3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menu'!Y12="WSD"),"intens",IF(OR('full menu'!Y12="UASC"),"nonat",IF('full menu'!Y12="X","X",""))))))</f>
        <v>X</v>
      </c>
      <c r="Z12" s="3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menu'!Z12="WSD"),"intens",IF(OR('full menu'!Z12="UASC"),"nonat",IF('full menu'!Z12="X","X",""))))))</f>
        <v>X</v>
      </c>
      <c r="AA12" s="3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menu'!AA12="WSD"),"intens",IF(OR('full menu'!AA12="UASC"),"nonat",IF('full menu'!AA12="X","X",""))))))</f>
        <v>X</v>
      </c>
      <c r="AB12" s="3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menu'!AB12="WSD"),"intens",IF(OR('full menu'!AB12="UASC"),"nonat",IF('full menu'!AB12="X","X",""))))))</f>
        <v>X</v>
      </c>
      <c r="AC12" s="3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menu'!AC12="WSD"),"intens",IF(OR('full menu'!AC12="UASC"),"nonat",IF('full menu'!AC12="X","X",""))))))</f>
        <v>nonat</v>
      </c>
      <c r="AD12" s="3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menu'!AD12="WSD"),"intens",IF(OR('full menu'!AD12="UASC"),"nonat",IF('full menu'!AD12="X","X",""))))))</f>
        <v>nonat</v>
      </c>
      <c r="AE12" s="3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menu'!AE12="WSD"),"intens",IF(OR('full menu'!AE12="UASC"),"nonat",IF('full menu'!AE12="X","X",""))))))</f>
        <v>nonat</v>
      </c>
      <c r="AF12" s="3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menu'!AF12="WSD"),"intens",IF(OR('full menu'!AF12="UASC"),"nonat",IF('full menu'!AF12="X","X",""))))))</f>
        <v>nonat</v>
      </c>
      <c r="AG12" s="3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menu'!AG12="WSD"),"intens",IF(OR('full menu'!AG12="UASC"),"nonat",IF('full menu'!AG12="X","X",""))))))</f>
        <v>nonat</v>
      </c>
      <c r="AH12" s="3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menu'!AH12="WSD"),"intens",IF(OR('full menu'!AH12="UASC"),"nonat",IF('full menu'!AH12="X","X",""))))))</f>
        <v>nonat</v>
      </c>
      <c r="AI12" s="3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menu'!AI12="WSD"),"intens",IF(OR('full menu'!AI12="UASC"),"nonat",IF('full menu'!AI12="X","X",""))))))</f>
        <v>nonat</v>
      </c>
      <c r="AJ12" s="3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menu'!AJ12="WSD"),"intens",IF(OR('full menu'!AJ12="UASC"),"nonat",IF('full menu'!AJ12="X","X",""))))))</f>
        <v>nonat</v>
      </c>
      <c r="AK12" s="3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menu'!AK12="WSD"),"intens",IF(OR('full menu'!AK12="UASC"),"nonat",IF('full menu'!AK12="X","X",""))))))</f>
        <v>nonat</v>
      </c>
      <c r="AL12" s="3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menu'!AL12="WSD"),"intens",IF(OR('full menu'!AL12="UASC"),"nonat",IF('full menu'!AL12="X","X",""))))))</f>
        <v>nonat</v>
      </c>
      <c r="AM12" s="3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menu'!AM12="WSD"),"intens",IF(OR('full menu'!AM12="UASC"),"nonat",IF('full menu'!AM12="X","X",""))))))</f>
        <v>nonat</v>
      </c>
      <c r="AN12" s="3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menu'!AN12="WSD"),"intens",IF(OR('full menu'!AN12="UASC"),"nonat",IF('full menu'!AN12="X","X",""))))))</f>
        <v>nonat</v>
      </c>
      <c r="AO12" s="3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menu'!AO12="WSD"),"intens",IF(OR('full menu'!AO12="UASC"),"nonat",IF('full menu'!AO12="X","X",""))))))</f>
        <v>nonat</v>
      </c>
      <c r="AP12" s="3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menu'!AP12="WSD"),"intens",IF(OR('full menu'!AP12="UASC"),"nonat",IF('full menu'!AP12="X","X",""))))))</f>
        <v>nonat</v>
      </c>
      <c r="AQ12" s="3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menu'!AQ12="WSD"),"intens",IF(OR('full menu'!AQ12="UASC"),"nonat",IF('full menu'!AQ12="X","X",""))))))</f>
        <v>nonat</v>
      </c>
      <c r="AR12" s="3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menu'!AR12="WSD"),"intens",IF(OR('full menu'!AR12="UASC"),"nonat",IF('full menu'!AR12="X","X",""))))))</f>
        <v>nonat</v>
      </c>
      <c r="AS12" s="3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menu'!AS12="WSD"),"intens",IF(OR('full menu'!AS12="UASC"),"nonat",IF('full menu'!AS12="X","X",""))))))</f>
        <v>nonat</v>
      </c>
    </row>
    <row r="13" spans="1:45" ht="15.5" x14ac:dyDescent="0.35">
      <c r="A13" t="s">
        <v>48</v>
      </c>
      <c r="B13" s="3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menu'!B13="WSD"),"intens",IF(OR('full menu'!B13="UASC"),"nonat",IF('full menu'!B13="X","X",""))))))</f>
        <v>X</v>
      </c>
      <c r="C13" s="3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menu'!C13="WSD"),"intens",IF(OR('full menu'!C13="UASC"),"nonat",IF('full menu'!C13="X","X",""))))))</f>
        <v>X</v>
      </c>
      <c r="D13" s="3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menu'!D13="WSD"),"intens",IF(OR('full menu'!D13="UASC"),"nonat",IF('full menu'!D13="X","X",""))))))</f>
        <v>X</v>
      </c>
      <c r="E13" s="3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menu'!E13="WSD"),"intens",IF(OR('full menu'!E13="UASC"),"nonat",IF('full menu'!E13="X","X",""))))))</f>
        <v>X</v>
      </c>
      <c r="F13" s="3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menu'!F13="WSD"),"intens",IF(OR('full menu'!F13="UASC"),"nonat",IF('full menu'!F13="X","X",""))))))</f>
        <v>X</v>
      </c>
      <c r="G13" s="3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menu'!G13="WSD"),"intens",IF(OR('full menu'!G13="UASC"),"nonat",IF('full menu'!G13="X","X",""))))))</f>
        <v>X</v>
      </c>
      <c r="H13" s="3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menu'!H13="WSD"),"intens",IF(OR('full menu'!H13="UASC"),"nonat",IF('full menu'!H13="X","X",""))))))</f>
        <v>X</v>
      </c>
      <c r="I13" s="3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menu'!I13="WSD"),"intens",IF(OR('full menu'!I13="UASC"),"nonat",IF('full menu'!I13="X","X",""))))))</f>
        <v>X</v>
      </c>
      <c r="J13" s="3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menu'!J13="WSD"),"intens",IF(OR('full menu'!J13="UASC"),"nonat",IF('full menu'!J13="X","X",""))))))</f>
        <v>X</v>
      </c>
      <c r="K13" s="3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menu'!K13="WSD"),"intens",IF(OR('full menu'!K13="UASC"),"nonat",IF('full menu'!K13="X","X",""))))))</f>
        <v>X</v>
      </c>
      <c r="L13" s="3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menu'!L13="WSD"),"intens",IF(OR('full menu'!L13="UASC"),"nonat",IF('full menu'!L13="X","X",""))))))</f>
        <v>X</v>
      </c>
      <c r="M13" s="3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menu'!M13="WSD"),"intens",IF(OR('full menu'!M13="UASC"),"nonat",IF('full menu'!M13="X","X",""))))))</f>
        <v>X</v>
      </c>
      <c r="N13" s="3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menu'!N13="WSD"),"intens",IF(OR('full menu'!N13="UASC"),"nonat",IF('full menu'!N13="X","X",""))))))</f>
        <v>X</v>
      </c>
      <c r="O13" s="3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menu'!O13="WSD"),"intens",IF(OR('full menu'!O13="UASC"),"nonat",IF('full menu'!O13="X","X",""))))))</f>
        <v>X</v>
      </c>
      <c r="P13" s="3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menu'!P13="WSD"),"intens",IF(OR('full menu'!P13="UASC"),"nonat",IF('full menu'!P13="X","X",""))))))</f>
        <v>X</v>
      </c>
      <c r="Q13" s="3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menu'!Q13="WSD"),"intens",IF(OR('full menu'!Q13="UASC"),"nonat",IF('full menu'!Q13="X","X",""))))))</f>
        <v>X</v>
      </c>
      <c r="R13" s="3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menu'!R13="WSD"),"intens",IF(OR('full menu'!R13="UASC"),"nonat",IF('full menu'!R13="X","X",""))))))</f>
        <v>X</v>
      </c>
      <c r="S13" s="3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menu'!S13="WSD"),"intens",IF(OR('full menu'!S13="UASC"),"nonat",IF('full menu'!S13="X","X",""))))))</f>
        <v>X</v>
      </c>
      <c r="T13" s="3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menu'!T13="WSD"),"intens",IF(OR('full menu'!T13="UASC"),"nonat",IF('full menu'!T13="X","X",""))))))</f>
        <v>inter</v>
      </c>
      <c r="U13" s="3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menu'!U13="WSD"),"intens",IF(OR('full menu'!U13="UASC"),"nonat",IF('full menu'!U13="X","X",""))))))</f>
        <v>inter</v>
      </c>
      <c r="V13" s="3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menu'!V13="WSD"),"intens",IF(OR('full menu'!V13="UASC"),"nonat",IF('full menu'!V13="X","X",""))))))</f>
        <v>subst</v>
      </c>
      <c r="W13" s="3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menu'!W13="WSD"),"intens",IF(OR('full menu'!W13="UASC"),"nonat",IF('full menu'!W13="X","X",""))))))</f>
        <v>subst</v>
      </c>
      <c r="X13" s="3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menu'!X13="WSD"),"intens",IF(OR('full menu'!X13="UASC"),"nonat",IF('full menu'!X13="X","X",""))))))</f>
        <v>subst</v>
      </c>
      <c r="Y13" s="3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menu'!Y13="WSD"),"intens",IF(OR('full menu'!Y13="UASC"),"nonat",IF('full menu'!Y13="X","X",""))))))</f>
        <v>subst</v>
      </c>
      <c r="Z13" s="3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menu'!Z13="WSD"),"intens",IF(OR('full menu'!Z13="UASC"),"nonat",IF('full menu'!Z13="X","X",""))))))</f>
        <v>subst</v>
      </c>
      <c r="AA13" s="3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menu'!AA13="WSD"),"intens",IF(OR('full menu'!AA13="UASC"),"nonat",IF('full menu'!AA13="X","X",""))))))</f>
        <v>subst</v>
      </c>
      <c r="AB13" s="3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menu'!AB13="WSD"),"intens",IF(OR('full menu'!AB13="UASC"),"nonat",IF('full menu'!AB13="X","X",""))))))</f>
        <v>subst</v>
      </c>
      <c r="AC13" s="3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menu'!AC13="WSD"),"intens",IF(OR('full menu'!AC13="UASC"),"nonat",IF('full menu'!AC13="X","X",""))))))</f>
        <v>subst</v>
      </c>
      <c r="AD13" s="3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menu'!AD13="WSD"),"intens",IF(OR('full menu'!AD13="UASC"),"nonat",IF('full menu'!AD13="X","X",""))))))</f>
        <v>subst</v>
      </c>
      <c r="AE13" s="3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menu'!AE13="WSD"),"intens",IF(OR('full menu'!AE13="UASC"),"nonat",IF('full menu'!AE13="X","X",""))))))</f>
        <v>subst</v>
      </c>
      <c r="AF13" s="3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menu'!AF13="WSD"),"intens",IF(OR('full menu'!AF13="UASC"),"nonat",IF('full menu'!AF13="X","X",""))))))</f>
        <v>subst</v>
      </c>
      <c r="AG13" s="3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menu'!AG13="WSD"),"intens",IF(OR('full menu'!AG13="UASC"),"nonat",IF('full menu'!AG13="X","X",""))))))</f>
        <v>subst</v>
      </c>
      <c r="AH13" s="3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menu'!AH13="WSD"),"intens",IF(OR('full menu'!AH13="UASC"),"nonat",IF('full menu'!AH13="X","X",""))))))</f>
        <v>subst</v>
      </c>
      <c r="AI13" s="3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menu'!AI13="WSD"),"intens",IF(OR('full menu'!AI13="UASC"),"nonat",IF('full menu'!AI13="X","X",""))))))</f>
        <v>subst</v>
      </c>
      <c r="AJ13" s="3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menu'!AJ13="WSD"),"intens",IF(OR('full menu'!AJ13="UASC"),"nonat",IF('full menu'!AJ13="X","X",""))))))</f>
        <v>subst</v>
      </c>
      <c r="AK13" s="3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menu'!AK13="WSD"),"intens",IF(OR('full menu'!AK13="UASC"),"nonat",IF('full menu'!AK13="X","X",""))))))</f>
        <v>subst</v>
      </c>
      <c r="AL13" s="3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menu'!AL13="WSD"),"intens",IF(OR('full menu'!AL13="UASC"),"nonat",IF('full menu'!AL13="X","X",""))))))</f>
        <v>subst</v>
      </c>
      <c r="AM13" s="3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menu'!AM13="WSD"),"intens",IF(OR('full menu'!AM13="UASC"),"nonat",IF('full menu'!AM13="X","X",""))))))</f>
        <v>subst</v>
      </c>
      <c r="AN13" s="3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menu'!AN13="WSD"),"intens",IF(OR('full menu'!AN13="UASC"),"nonat",IF('full menu'!AN13="X","X",""))))))</f>
        <v>subst</v>
      </c>
      <c r="AO13" s="3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menu'!AO13="WSD"),"intens",IF(OR('full menu'!AO13="UASC"),"nonat",IF('full menu'!AO13="X","X",""))))))</f>
        <v>subst</v>
      </c>
      <c r="AP13" s="3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menu'!AP13="WSD"),"intens",IF(OR('full menu'!AP13="UASC"),"nonat",IF('full menu'!AP13="X","X",""))))))</f>
        <v>subst</v>
      </c>
      <c r="AQ13" s="3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menu'!AQ13="WSD"),"intens",IF(OR('full menu'!AQ13="UASC"),"nonat",IF('full menu'!AQ13="X","X",""))))))</f>
        <v>subst</v>
      </c>
      <c r="AR13" s="3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menu'!AR13="WSD"),"intens",IF(OR('full menu'!AR13="UASC"),"nonat",IF('full menu'!AR13="X","X",""))))))</f>
        <v>subst</v>
      </c>
      <c r="AS13" s="3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menu'!AS13="WSD"),"intens",IF(OR('full menu'!AS13="UASC"),"nonat",IF('full menu'!AS13="X","X",""))))))</f>
        <v>subst</v>
      </c>
    </row>
    <row r="14" spans="1:45" ht="15.5" x14ac:dyDescent="0.35">
      <c r="A14" t="s">
        <v>49</v>
      </c>
      <c r="B14" s="3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menu'!B14="WSD"),"intens",IF(OR('full menu'!B14="UASC"),"nonat",IF('full menu'!B14="X","X",""))))))</f>
        <v>X</v>
      </c>
      <c r="C14" s="3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menu'!C14="WSD"),"intens",IF(OR('full menu'!C14="UASC"),"nonat",IF('full menu'!C14="X","X",""))))))</f>
        <v>X</v>
      </c>
      <c r="D14" s="3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menu'!D14="WSD"),"intens",IF(OR('full menu'!D14="UASC"),"nonat",IF('full menu'!D14="X","X",""))))))</f>
        <v>X</v>
      </c>
      <c r="E14" s="3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menu'!E14="WSD"),"intens",IF(OR('full menu'!E14="UASC"),"nonat",IF('full menu'!E14="X","X",""))))))</f>
        <v>X</v>
      </c>
      <c r="F14" s="3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menu'!F14="WSD"),"intens",IF(OR('full menu'!F14="UASC"),"nonat",IF('full menu'!F14="X","X",""))))))</f>
        <v>X</v>
      </c>
      <c r="G14" s="3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menu'!G14="WSD"),"intens",IF(OR('full menu'!G14="UASC"),"nonat",IF('full menu'!G14="X","X",""))))))</f>
        <v>X</v>
      </c>
      <c r="H14" s="3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menu'!H14="WSD"),"intens",IF(OR('full menu'!H14="UASC"),"nonat",IF('full menu'!H14="X","X",""))))))</f>
        <v>X</v>
      </c>
      <c r="I14" s="3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menu'!I14="WSD"),"intens",IF(OR('full menu'!I14="UASC"),"nonat",IF('full menu'!I14="X","X",""))))))</f>
        <v>X</v>
      </c>
      <c r="J14" s="3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menu'!J14="WSD"),"intens",IF(OR('full menu'!J14="UASC"),"nonat",IF('full menu'!J14="X","X",""))))))</f>
        <v>X</v>
      </c>
      <c r="K14" s="3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menu'!K14="WSD"),"intens",IF(OR('full menu'!K14="UASC"),"nonat",IF('full menu'!K14="X","X",""))))))</f>
        <v>X</v>
      </c>
      <c r="L14" s="3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menu'!L14="WSD"),"intens",IF(OR('full menu'!L14="UASC"),"nonat",IF('full menu'!L14="X","X",""))))))</f>
        <v>X</v>
      </c>
      <c r="M14" s="3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menu'!M14="WSD"),"intens",IF(OR('full menu'!M14="UASC"),"nonat",IF('full menu'!M14="X","X",""))))))</f>
        <v>X</v>
      </c>
      <c r="N14" s="3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menu'!N14="WSD"),"intens",IF(OR('full menu'!N14="UASC"),"nonat",IF('full menu'!N14="X","X",""))))))</f>
        <v>X</v>
      </c>
      <c r="O14" s="3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menu'!O14="WSD"),"intens",IF(OR('full menu'!O14="UASC"),"nonat",IF('full menu'!O14="X","X",""))))))</f>
        <v>X</v>
      </c>
      <c r="P14" s="3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menu'!P14="WSD"),"intens",IF(OR('full menu'!P14="UASC"),"nonat",IF('full menu'!P14="X","X",""))))))</f>
        <v>X</v>
      </c>
      <c r="Q14" s="3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menu'!Q14="WSD"),"intens",IF(OR('full menu'!Q14="UASC"),"nonat",IF('full menu'!Q14="X","X",""))))))</f>
        <v>X</v>
      </c>
      <c r="R14" s="3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menu'!R14="WSD"),"intens",IF(OR('full menu'!R14="UASC"),"nonat",IF('full menu'!R14="X","X",""))))))</f>
        <v>X</v>
      </c>
      <c r="S14" s="3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menu'!S14="WSD"),"intens",IF(OR('full menu'!S14="UASC"),"nonat",IF('full menu'!S14="X","X",""))))))</f>
        <v>X</v>
      </c>
      <c r="T14" s="3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menu'!T14="WSD"),"intens",IF(OR('full menu'!T14="UASC"),"nonat",IF('full menu'!T14="X","X",""))))))</f>
        <v>X</v>
      </c>
      <c r="U14" s="3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menu'!U14="WSD"),"intens",IF(OR('full menu'!U14="UASC"),"nonat",IF('full menu'!U14="X","X",""))))))</f>
        <v>inter</v>
      </c>
      <c r="V14" s="3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menu'!V14="WSD"),"intens",IF(OR('full menu'!V14="UASC"),"nonat",IF('full menu'!V14="X","X",""))))))</f>
        <v>inter</v>
      </c>
      <c r="W14" s="3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menu'!W14="WSD"),"intens",IF(OR('full menu'!W14="UASC"),"nonat",IF('full menu'!W14="X","X",""))))))</f>
        <v>inter</v>
      </c>
      <c r="X14" s="3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menu'!X14="WSD"),"intens",IF(OR('full menu'!X14="UASC"),"nonat",IF('full menu'!X14="X","X",""))))))</f>
        <v>inter</v>
      </c>
      <c r="Y14" s="3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menu'!Y14="WSD"),"intens",IF(OR('full menu'!Y14="UASC"),"nonat",IF('full menu'!Y14="X","X",""))))))</f>
        <v>inter</v>
      </c>
      <c r="Z14" s="3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menu'!Z14="WSD"),"intens",IF(OR('full menu'!Z14="UASC"),"nonat",IF('full menu'!Z14="X","X",""))))))</f>
        <v>inter</v>
      </c>
      <c r="AA14" s="3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menu'!AA14="WSD"),"intens",IF(OR('full menu'!AA14="UASC"),"nonat",IF('full menu'!AA14="X","X",""))))))</f>
        <v>inter</v>
      </c>
      <c r="AB14" s="3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menu'!AB14="WSD"),"intens",IF(OR('full menu'!AB14="UASC"),"nonat",IF('full menu'!AB14="X","X",""))))))</f>
        <v>inter</v>
      </c>
      <c r="AC14" s="3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menu'!AC14="WSD"),"intens",IF(OR('full menu'!AC14="UASC"),"nonat",IF('full menu'!AC14="X","X",""))))))</f>
        <v>subst</v>
      </c>
      <c r="AD14" s="3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menu'!AD14="WSD"),"intens",IF(OR('full menu'!AD14="UASC"),"nonat",IF('full menu'!AD14="X","X",""))))))</f>
        <v>subst</v>
      </c>
      <c r="AE14" s="3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menu'!AE14="WSD"),"intens",IF(OR('full menu'!AE14="UASC"),"nonat",IF('full menu'!AE14="X","X",""))))))</f>
        <v>subst</v>
      </c>
      <c r="AF14" s="3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menu'!AF14="WSD"),"intens",IF(OR('full menu'!AF14="UASC"),"nonat",IF('full menu'!AF14="X","X",""))))))</f>
        <v>subst</v>
      </c>
      <c r="AG14" s="3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menu'!AG14="WSD"),"intens",IF(OR('full menu'!AG14="UASC"),"nonat",IF('full menu'!AG14="X","X",""))))))</f>
        <v>subst</v>
      </c>
      <c r="AH14" s="3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menu'!AH14="WSD"),"intens",IF(OR('full menu'!AH14="UASC"),"nonat",IF('full menu'!AH14="X","X",""))))))</f>
        <v>subst</v>
      </c>
      <c r="AI14" s="3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menu'!AI14="WSD"),"intens",IF(OR('full menu'!AI14="UASC"),"nonat",IF('full menu'!AI14="X","X",""))))))</f>
        <v>subst</v>
      </c>
      <c r="AJ14" s="3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menu'!AJ14="WSD"),"intens",IF(OR('full menu'!AJ14="UASC"),"nonat",IF('full menu'!AJ14="X","X",""))))))</f>
        <v>subst</v>
      </c>
      <c r="AK14" s="3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menu'!AK14="WSD"),"intens",IF(OR('full menu'!AK14="UASC"),"nonat",IF('full menu'!AK14="X","X",""))))))</f>
        <v>subst</v>
      </c>
      <c r="AL14" s="3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menu'!AL14="WSD"),"intens",IF(OR('full menu'!AL14="UASC"),"nonat",IF('full menu'!AL14="X","X",""))))))</f>
        <v>subst</v>
      </c>
      <c r="AM14" s="3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menu'!AM14="WSD"),"intens",IF(OR('full menu'!AM14="UASC"),"nonat",IF('full menu'!AM14="X","X",""))))))</f>
        <v>subst</v>
      </c>
      <c r="AN14" s="3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menu'!AN14="WSD"),"intens",IF(OR('full menu'!AN14="UASC"),"nonat",IF('full menu'!AN14="X","X",""))))))</f>
        <v>subst</v>
      </c>
      <c r="AO14" s="3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menu'!AO14="WSD"),"intens",IF(OR('full menu'!AO14="UASC"),"nonat",IF('full menu'!AO14="X","X",""))))))</f>
        <v>subst</v>
      </c>
      <c r="AP14" s="3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menu'!AP14="WSD"),"intens",IF(OR('full menu'!AP14="UASC"),"nonat",IF('full menu'!AP14="X","X",""))))))</f>
        <v>subst</v>
      </c>
      <c r="AQ14" s="3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menu'!AQ14="WSD"),"intens",IF(OR('full menu'!AQ14="UASC"),"nonat",IF('full menu'!AQ14="X","X",""))))))</f>
        <v>subst</v>
      </c>
      <c r="AR14" s="3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menu'!AR14="WSD"),"intens",IF(OR('full menu'!AR14="UASC"),"nonat",IF('full menu'!AR14="X","X",""))))))</f>
        <v>subst</v>
      </c>
      <c r="AS14" s="3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menu'!AS14="WSD"),"intens",IF(OR('full menu'!AS14="UASC"),"nonat",IF('full menu'!AS14="X","X",""))))))</f>
        <v>subst</v>
      </c>
    </row>
    <row r="15" spans="1:45" ht="15.5" x14ac:dyDescent="0.35">
      <c r="A15" t="s">
        <v>9</v>
      </c>
      <c r="B15" s="3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menu'!B15="WSD"),"intens",IF(OR('full menu'!B15="UASC"),"nonat",IF('full menu'!B15="X","X",""))))))</f>
        <v>X</v>
      </c>
      <c r="C15" s="3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menu'!C15="WSD"),"intens",IF(OR('full menu'!C15="UASC"),"nonat",IF('full menu'!C15="X","X",""))))))</f>
        <v>X</v>
      </c>
      <c r="D15" s="3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menu'!D15="WSD"),"intens",IF(OR('full menu'!D15="UASC"),"nonat",IF('full menu'!D15="X","X",""))))))</f>
        <v>X</v>
      </c>
      <c r="E15" s="3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menu'!E15="WSD"),"intens",IF(OR('full menu'!E15="UASC"),"nonat",IF('full menu'!E15="X","X",""))))))</f>
        <v>X</v>
      </c>
      <c r="F15" s="3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menu'!F15="WSD"),"intens",IF(OR('full menu'!F15="UASC"),"nonat",IF('full menu'!F15="X","X",""))))))</f>
        <v>X</v>
      </c>
      <c r="G15" s="3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menu'!G15="WSD"),"intens",IF(OR('full menu'!G15="UASC"),"nonat",IF('full menu'!G15="X","X",""))))))</f>
        <v>X</v>
      </c>
      <c r="H15" s="3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menu'!H15="WSD"),"intens",IF(OR('full menu'!H15="UASC"),"nonat",IF('full menu'!H15="X","X",""))))))</f>
        <v>X</v>
      </c>
      <c r="I15" s="3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menu'!I15="WSD"),"intens",IF(OR('full menu'!I15="UASC"),"nonat",IF('full menu'!I15="X","X",""))))))</f>
        <v>X</v>
      </c>
      <c r="J15" s="3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menu'!J15="WSD"),"intens",IF(OR('full menu'!J15="UASC"),"nonat",IF('full menu'!J15="X","X",""))))))</f>
        <v>X</v>
      </c>
      <c r="K15" s="3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menu'!K15="WSD"),"intens",IF(OR('full menu'!K15="UASC"),"nonat",IF('full menu'!K15="X","X",""))))))</f>
        <v>X</v>
      </c>
      <c r="L15" s="3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menu'!L15="WSD"),"intens",IF(OR('full menu'!L15="UASC"),"nonat",IF('full menu'!L15="X","X",""))))))</f>
        <v>X</v>
      </c>
      <c r="M15" s="3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menu'!M15="WSD"),"intens",IF(OR('full menu'!M15="UASC"),"nonat",IF('full menu'!M15="X","X",""))))))</f>
        <v>X</v>
      </c>
      <c r="N15" s="3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menu'!N15="WSD"),"intens",IF(OR('full menu'!N15="UASC"),"nonat",IF('full menu'!N15="X","X",""))))))</f>
        <v>X</v>
      </c>
      <c r="O15" s="3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menu'!O15="WSD"),"intens",IF(OR('full menu'!O15="UASC"),"nonat",IF('full menu'!O15="X","X",""))))))</f>
        <v>X</v>
      </c>
      <c r="P15" s="3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menu'!P15="WSD"),"intens",IF(OR('full menu'!P15="UASC"),"nonat",IF('full menu'!P15="X","X",""))))))</f>
        <v>X</v>
      </c>
      <c r="Q15" s="3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menu'!Q15="WSD"),"intens",IF(OR('full menu'!Q15="UASC"),"nonat",IF('full menu'!Q15="X","X",""))))))</f>
        <v>X</v>
      </c>
      <c r="R15" s="3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menu'!R15="WSD"),"intens",IF(OR('full menu'!R15="UASC"),"nonat",IF('full menu'!R15="X","X",""))))))</f>
        <v>X</v>
      </c>
      <c r="S15" s="3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menu'!S15="WSD"),"intens",IF(OR('full menu'!S15="UASC"),"nonat",IF('full menu'!S15="X","X",""))))))</f>
        <v>X</v>
      </c>
      <c r="T15" s="3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menu'!T15="WSD"),"intens",IF(OR('full menu'!T15="UASC"),"nonat",IF('full menu'!T15="X","X",""))))))</f>
        <v>inter</v>
      </c>
      <c r="U15" s="3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menu'!U15="WSD"),"intens",IF(OR('full menu'!U15="UASC"),"nonat",IF('full menu'!U15="X","X",""))))))</f>
        <v>inter</v>
      </c>
      <c r="V15" s="3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menu'!V15="WSD"),"intens",IF(OR('full menu'!V15="UASC"),"nonat",IF('full menu'!V15="X","X",""))))))</f>
        <v>inter</v>
      </c>
      <c r="W15" s="3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menu'!W15="WSD"),"intens",IF(OR('full menu'!W15="UASC"),"nonat",IF('full menu'!W15="X","X",""))))))</f>
        <v>inter</v>
      </c>
      <c r="X15" s="3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menu'!X15="WSD"),"intens",IF(OR('full menu'!X15="UASC"),"nonat",IF('full menu'!X15="X","X",""))))))</f>
        <v>inter</v>
      </c>
      <c r="Y15" s="3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menu'!Y15="WSD"),"intens",IF(OR('full menu'!Y15="UASC"),"nonat",IF('full menu'!Y15="X","X",""))))))</f>
        <v>subst</v>
      </c>
      <c r="Z15" s="3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menu'!Z15="WSD"),"intens",IF(OR('full menu'!Z15="UASC"),"nonat",IF('full menu'!Z15="X","X",""))))))</f>
        <v>subst</v>
      </c>
      <c r="AA15" s="3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menu'!AA15="WSD"),"intens",IF(OR('full menu'!AA15="UASC"),"nonat",IF('full menu'!AA15="X","X",""))))))</f>
        <v>subst</v>
      </c>
      <c r="AB15" s="3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menu'!AB15="WSD"),"intens",IF(OR('full menu'!AB15="UASC"),"nonat",IF('full menu'!AB15="X","X",""))))))</f>
        <v>subst</v>
      </c>
      <c r="AC15" s="3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menu'!AC15="WSD"),"intens",IF(OR('full menu'!AC15="UASC"),"nonat",IF('full menu'!AC15="X","X",""))))))</f>
        <v>subst</v>
      </c>
      <c r="AD15" s="3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menu'!AD15="WSD"),"intens",IF(OR('full menu'!AD15="UASC"),"nonat",IF('full menu'!AD15="X","X",""))))))</f>
        <v>subst</v>
      </c>
      <c r="AE15" s="3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menu'!AE15="WSD"),"intens",IF(OR('full menu'!AE15="UASC"),"nonat",IF('full menu'!AE15="X","X",""))))))</f>
        <v>subst</v>
      </c>
      <c r="AF15" s="3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menu'!AF15="WSD"),"intens",IF(OR('full menu'!AF15="UASC"),"nonat",IF('full menu'!AF15="X","X",""))))))</f>
        <v>subst</v>
      </c>
      <c r="AG15" s="3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menu'!AG15="WSD"),"intens",IF(OR('full menu'!AG15="UASC"),"nonat",IF('full menu'!AG15="X","X",""))))))</f>
        <v>subst</v>
      </c>
      <c r="AH15" s="3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menu'!AH15="WSD"),"intens",IF(OR('full menu'!AH15="UASC"),"nonat",IF('full menu'!AH15="X","X",""))))))</f>
        <v>subst</v>
      </c>
      <c r="AI15" s="3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menu'!AI15="WSD"),"intens",IF(OR('full menu'!AI15="UASC"),"nonat",IF('full menu'!AI15="X","X",""))))))</f>
        <v>subst</v>
      </c>
      <c r="AJ15" s="3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menu'!AJ15="WSD"),"intens",IF(OR('full menu'!AJ15="UASC"),"nonat",IF('full menu'!AJ15="X","X",""))))))</f>
        <v>subst</v>
      </c>
      <c r="AK15" s="3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menu'!AK15="WSD"),"intens",IF(OR('full menu'!AK15="UASC"),"nonat",IF('full menu'!AK15="X","X",""))))))</f>
        <v>subst</v>
      </c>
      <c r="AL15" s="3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menu'!AL15="WSD"),"intens",IF(OR('full menu'!AL15="UASC"),"nonat",IF('full menu'!AL15="X","X",""))))))</f>
        <v>subst</v>
      </c>
      <c r="AM15" s="3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menu'!AM15="WSD"),"intens",IF(OR('full menu'!AM15="UASC"),"nonat",IF('full menu'!AM15="X","X",""))))))</f>
        <v>subst</v>
      </c>
      <c r="AN15" s="3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menu'!AN15="WSD"),"intens",IF(OR('full menu'!AN15="UASC"),"nonat",IF('full menu'!AN15="X","X",""))))))</f>
        <v>subst</v>
      </c>
      <c r="AO15" s="3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menu'!AO15="WSD"),"intens",IF(OR('full menu'!AO15="UASC"),"nonat",IF('full menu'!AO15="X","X",""))))))</f>
        <v>subst</v>
      </c>
      <c r="AP15" s="3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menu'!AP15="WSD"),"intens",IF(OR('full menu'!AP15="UASC"),"nonat",IF('full menu'!AP15="X","X",""))))))</f>
        <v>subst</v>
      </c>
      <c r="AQ15" s="3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menu'!AQ15="WSD"),"intens",IF(OR('full menu'!AQ15="UASC"),"nonat",IF('full menu'!AQ15="X","X",""))))))</f>
        <v>subst</v>
      </c>
      <c r="AR15" s="3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menu'!AR15="WSD"),"intens",IF(OR('full menu'!AR15="UASC"),"nonat",IF('full menu'!AR15="X","X",""))))))</f>
        <v>subst</v>
      </c>
      <c r="AS15" s="3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menu'!AS15="WSD"),"intens",IF(OR('full menu'!AS15="UASC"),"nonat",IF('full menu'!AS15="X","X",""))))))</f>
        <v>subst</v>
      </c>
    </row>
    <row r="16" spans="1:45" ht="15.5" x14ac:dyDescent="0.35">
      <c r="A16" t="s">
        <v>10</v>
      </c>
      <c r="B16" s="3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menu'!B16="WSD"),"intens",IF(OR('full menu'!B16="UASC"),"nonat",IF('full menu'!B16="X","X",""))))))</f>
        <v>X</v>
      </c>
      <c r="C16" s="3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menu'!C16="WSD"),"intens",IF(OR('full menu'!C16="UASC"),"nonat",IF('full menu'!C16="X","X",""))))))</f>
        <v>X</v>
      </c>
      <c r="D16" s="3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menu'!D16="WSD"),"intens",IF(OR('full menu'!D16="UASC"),"nonat",IF('full menu'!D16="X","X",""))))))</f>
        <v>X</v>
      </c>
      <c r="E16" s="3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menu'!E16="WSD"),"intens",IF(OR('full menu'!E16="UASC"),"nonat",IF('full menu'!E16="X","X",""))))))</f>
        <v>X</v>
      </c>
      <c r="F16" s="3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menu'!F16="WSD"),"intens",IF(OR('full menu'!F16="UASC"),"nonat",IF('full menu'!F16="X","X",""))))))</f>
        <v>X</v>
      </c>
      <c r="G16" s="3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menu'!G16="WSD"),"intens",IF(OR('full menu'!G16="UASC"),"nonat",IF('full menu'!G16="X","X",""))))))</f>
        <v>X</v>
      </c>
      <c r="H16" s="3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menu'!H16="WSD"),"intens",IF(OR('full menu'!H16="UASC"),"nonat",IF('full menu'!H16="X","X",""))))))</f>
        <v>X</v>
      </c>
      <c r="I16" s="3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menu'!I16="WSD"),"intens",IF(OR('full menu'!I16="UASC"),"nonat",IF('full menu'!I16="X","X",""))))))</f>
        <v>X</v>
      </c>
      <c r="J16" s="3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menu'!J16="WSD"),"intens",IF(OR('full menu'!J16="UASC"),"nonat",IF('full menu'!J16="X","X",""))))))</f>
        <v>X</v>
      </c>
      <c r="K16" s="3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menu'!K16="WSD"),"intens",IF(OR('full menu'!K16="UASC"),"nonat",IF('full menu'!K16="X","X",""))))))</f>
        <v>X</v>
      </c>
      <c r="L16" s="3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menu'!L16="WSD"),"intens",IF(OR('full menu'!L16="UASC"),"nonat",IF('full menu'!L16="X","X",""))))))</f>
        <v>X</v>
      </c>
      <c r="M16" s="3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menu'!M16="WSD"),"intens",IF(OR('full menu'!M16="UASC"),"nonat",IF('full menu'!M16="X","X",""))))))</f>
        <v>X</v>
      </c>
      <c r="N16" s="3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menu'!N16="WSD"),"intens",IF(OR('full menu'!N16="UASC"),"nonat",IF('full menu'!N16="X","X",""))))))</f>
        <v>X</v>
      </c>
      <c r="O16" s="3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menu'!O16="WSD"),"intens",IF(OR('full menu'!O16="UASC"),"nonat",IF('full menu'!O16="X","X",""))))))</f>
        <v>X</v>
      </c>
      <c r="P16" s="3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menu'!P16="WSD"),"intens",IF(OR('full menu'!P16="UASC"),"nonat",IF('full menu'!P16="X","X",""))))))</f>
        <v>X</v>
      </c>
      <c r="Q16" s="3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menu'!Q16="WSD"),"intens",IF(OR('full menu'!Q16="UASC"),"nonat",IF('full menu'!Q16="X","X",""))))))</f>
        <v>X</v>
      </c>
      <c r="R16" s="3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menu'!R16="WSD"),"intens",IF(OR('full menu'!R16="UASC"),"nonat",IF('full menu'!R16="X","X",""))))))</f>
        <v>X</v>
      </c>
      <c r="S16" s="3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menu'!S16="WSD"),"intens",IF(OR('full menu'!S16="UASC"),"nonat",IF('full menu'!S16="X","X",""))))))</f>
        <v>X</v>
      </c>
      <c r="T16" s="3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menu'!T16="WSD"),"intens",IF(OR('full menu'!T16="UASC"),"nonat",IF('full menu'!T16="X","X",""))))))</f>
        <v>inter</v>
      </c>
      <c r="U16" s="3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menu'!U16="WSD"),"intens",IF(OR('full menu'!U16="UASC"),"nonat",IF('full menu'!U16="X","X",""))))))</f>
        <v>inter</v>
      </c>
      <c r="V16" s="3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menu'!V16="WSD"),"intens",IF(OR('full menu'!V16="UASC"),"nonat",IF('full menu'!V16="X","X",""))))))</f>
        <v>inter</v>
      </c>
      <c r="W16" s="3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menu'!W16="WSD"),"intens",IF(OR('full menu'!W16="UASC"),"nonat",IF('full menu'!W16="X","X",""))))))</f>
        <v>inter</v>
      </c>
      <c r="X16" s="3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menu'!X16="WSD"),"intens",IF(OR('full menu'!X16="UASC"),"nonat",IF('full menu'!X16="X","X",""))))))</f>
        <v>subst</v>
      </c>
      <c r="Y16" s="3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menu'!Y16="WSD"),"intens",IF(OR('full menu'!Y16="UASC"),"nonat",IF('full menu'!Y16="X","X",""))))))</f>
        <v>subst</v>
      </c>
      <c r="Z16" s="3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menu'!Z16="WSD"),"intens",IF(OR('full menu'!Z16="UASC"),"nonat",IF('full menu'!Z16="X","X",""))))))</f>
        <v>subst</v>
      </c>
      <c r="AA16" s="3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menu'!AA16="WSD"),"intens",IF(OR('full menu'!AA16="UASC"),"nonat",IF('full menu'!AA16="X","X",""))))))</f>
        <v>subst</v>
      </c>
      <c r="AB16" s="3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menu'!AB16="WSD"),"intens",IF(OR('full menu'!AB16="UASC"),"nonat",IF('full menu'!AB16="X","X",""))))))</f>
        <v>subst</v>
      </c>
      <c r="AC16" s="3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menu'!AC16="WSD"),"intens",IF(OR('full menu'!AC16="UASC"),"nonat",IF('full menu'!AC16="X","X",""))))))</f>
        <v>subst</v>
      </c>
      <c r="AD16" s="3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menu'!AD16="WSD"),"intens",IF(OR('full menu'!AD16="UASC"),"nonat",IF('full menu'!AD16="X","X",""))))))</f>
        <v>subst</v>
      </c>
      <c r="AE16" s="3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menu'!AE16="WSD"),"intens",IF(OR('full menu'!AE16="UASC"),"nonat",IF('full menu'!AE16="X","X",""))))))</f>
        <v>subst</v>
      </c>
      <c r="AF16" s="3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menu'!AF16="WSD"),"intens",IF(OR('full menu'!AF16="UASC"),"nonat",IF('full menu'!AF16="X","X",""))))))</f>
        <v>subst</v>
      </c>
      <c r="AG16" s="3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menu'!AG16="WSD"),"intens",IF(OR('full menu'!AG16="UASC"),"nonat",IF('full menu'!AG16="X","X",""))))))</f>
        <v>subst</v>
      </c>
      <c r="AH16" s="3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menu'!AH16="WSD"),"intens",IF(OR('full menu'!AH16="UASC"),"nonat",IF('full menu'!AH16="X","X",""))))))</f>
        <v>subst</v>
      </c>
      <c r="AI16" s="3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menu'!AI16="WSD"),"intens",IF(OR('full menu'!AI16="UASC"),"nonat",IF('full menu'!AI16="X","X",""))))))</f>
        <v>subst</v>
      </c>
      <c r="AJ16" s="3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menu'!AJ16="WSD"),"intens",IF(OR('full menu'!AJ16="UASC"),"nonat",IF('full menu'!AJ16="X","X",""))))))</f>
        <v>inter</v>
      </c>
      <c r="AK16" s="3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menu'!AK16="WSD"),"intens",IF(OR('full menu'!AK16="UASC"),"nonat",IF('full menu'!AK16="X","X",""))))))</f>
        <v>inter</v>
      </c>
      <c r="AL16" s="3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menu'!AL16="WSD"),"intens",IF(OR('full menu'!AL16="UASC"),"nonat",IF('full menu'!AL16="X","X",""))))))</f>
        <v>inter</v>
      </c>
      <c r="AM16" s="3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menu'!AM16="WSD"),"intens",IF(OR('full menu'!AM16="UASC"),"nonat",IF('full menu'!AM16="X","X",""))))))</f>
        <v>inter</v>
      </c>
      <c r="AN16" s="3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menu'!AN16="WSD"),"intens",IF(OR('full menu'!AN16="UASC"),"nonat",IF('full menu'!AN16="X","X",""))))))</f>
        <v>inter</v>
      </c>
      <c r="AO16" s="3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menu'!AO16="WSD"),"intens",IF(OR('full menu'!AO16="UASC"),"nonat",IF('full menu'!AO16="X","X",""))))))</f>
        <v>inter</v>
      </c>
      <c r="AP16" s="3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menu'!AP16="WSD"),"intens",IF(OR('full menu'!AP16="UASC"),"nonat",IF('full menu'!AP16="X","X",""))))))</f>
        <v>inter</v>
      </c>
      <c r="AQ16" s="3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menu'!AQ16="WSD"),"intens",IF(OR('full menu'!AQ16="UASC"),"nonat",IF('full menu'!AQ16="X","X",""))))))</f>
        <v>inter</v>
      </c>
      <c r="AR16" s="3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menu'!AR16="WSD"),"intens",IF(OR('full menu'!AR16="UASC"),"nonat",IF('full menu'!AR16="X","X",""))))))</f>
        <v>inter</v>
      </c>
      <c r="AS16" s="3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menu'!AS16="WSD"),"intens",IF(OR('full menu'!AS16="UASC"),"nonat",IF('full menu'!AS16="X","X",""))))))</f>
        <v>inter</v>
      </c>
    </row>
    <row r="17" spans="1:51" ht="15.5" x14ac:dyDescent="0.35">
      <c r="A17" t="s">
        <v>50</v>
      </c>
      <c r="B17" s="3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menu'!B17="WSD"),"intens",IF(OR('full menu'!B17="UASC"),"nonat",IF('full menu'!B17="X","X",""))))))</f>
        <v>X</v>
      </c>
      <c r="C17" s="3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menu'!C17="WSD"),"intens",IF(OR('full menu'!C17="UASC"),"nonat",IF('full menu'!C17="X","X",""))))))</f>
        <v>X</v>
      </c>
      <c r="D17" s="3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menu'!D17="WSD"),"intens",IF(OR('full menu'!D17="UASC"),"nonat",IF('full menu'!D17="X","X",""))))))</f>
        <v>X</v>
      </c>
      <c r="E17" s="3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menu'!E17="WSD"),"intens",IF(OR('full menu'!E17="UASC"),"nonat",IF('full menu'!E17="X","X",""))))))</f>
        <v>X</v>
      </c>
      <c r="F17" s="3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menu'!F17="WSD"),"intens",IF(OR('full menu'!F17="UASC"),"nonat",IF('full menu'!F17="X","X",""))))))</f>
        <v>X</v>
      </c>
      <c r="G17" s="3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menu'!G17="WSD"),"intens",IF(OR('full menu'!G17="UASC"),"nonat",IF('full menu'!G17="X","X",""))))))</f>
        <v>X</v>
      </c>
      <c r="H17" s="3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menu'!H17="WSD"),"intens",IF(OR('full menu'!H17="UASC"),"nonat",IF('full menu'!H17="X","X",""))))))</f>
        <v>X</v>
      </c>
      <c r="I17" s="3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menu'!I17="WSD"),"intens",IF(OR('full menu'!I17="UASC"),"nonat",IF('full menu'!I17="X","X",""))))))</f>
        <v>X</v>
      </c>
      <c r="J17" s="3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menu'!J17="WSD"),"intens",IF(OR('full menu'!J17="UASC"),"nonat",IF('full menu'!J17="X","X",""))))))</f>
        <v>X</v>
      </c>
      <c r="K17" s="3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menu'!K17="WSD"),"intens",IF(OR('full menu'!K17="UASC"),"nonat",IF('full menu'!K17="X","X",""))))))</f>
        <v>X</v>
      </c>
      <c r="L17" s="3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menu'!L17="WSD"),"intens",IF(OR('full menu'!L17="UASC"),"nonat",IF('full menu'!L17="X","X",""))))))</f>
        <v>X</v>
      </c>
      <c r="M17" s="3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menu'!M17="WSD"),"intens",IF(OR('full menu'!M17="UASC"),"nonat",IF('full menu'!M17="X","X",""))))))</f>
        <v>X</v>
      </c>
      <c r="N17" s="3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menu'!N17="WSD"),"intens",IF(OR('full menu'!N17="UASC"),"nonat",IF('full menu'!N17="X","X",""))))))</f>
        <v>X</v>
      </c>
      <c r="O17" s="3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menu'!O17="WSD"),"intens",IF(OR('full menu'!O17="UASC"),"nonat",IF('full menu'!O17="X","X",""))))))</f>
        <v>X</v>
      </c>
      <c r="P17" s="3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menu'!P17="WSD"),"intens",IF(OR('full menu'!P17="UASC"),"nonat",IF('full menu'!P17="X","X",""))))))</f>
        <v>X</v>
      </c>
      <c r="Q17" s="3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menu'!Q17="WSD"),"intens",IF(OR('full menu'!Q17="UASC"),"nonat",IF('full menu'!Q17="X","X",""))))))</f>
        <v>X</v>
      </c>
      <c r="R17" s="3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menu'!R17="WSD"),"intens",IF(OR('full menu'!R17="UASC"),"nonat",IF('full menu'!R17="X","X",""))))))</f>
        <v>X</v>
      </c>
      <c r="S17" s="3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menu'!S17="WSD"),"intens",IF(OR('full menu'!S17="UASC"),"nonat",IF('full menu'!S17="X","X",""))))))</f>
        <v>X</v>
      </c>
      <c r="T17" s="3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menu'!T17="WSD"),"intens",IF(OR('full menu'!T17="UASC"),"nonat",IF('full menu'!T17="X","X",""))))))</f>
        <v>inter</v>
      </c>
      <c r="U17" s="3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menu'!U17="WSD"),"intens",IF(OR('full menu'!U17="UASC"),"nonat",IF('full menu'!U17="X","X",""))))))</f>
        <v>inter</v>
      </c>
      <c r="V17" s="3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menu'!V17="WSD"),"intens",IF(OR('full menu'!V17="UASC"),"nonat",IF('full menu'!V17="X","X",""))))))</f>
        <v>inter</v>
      </c>
      <c r="W17" s="3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menu'!W17="WSD"),"intens",IF(OR('full menu'!W17="UASC"),"nonat",IF('full menu'!W17="X","X",""))))))</f>
        <v>inter</v>
      </c>
      <c r="X17" s="3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menu'!X17="WSD"),"intens",IF(OR('full menu'!X17="UASC"),"nonat",IF('full menu'!X17="X","X",""))))))</f>
        <v>inter</v>
      </c>
      <c r="Y17" s="3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menu'!Y17="WSD"),"intens",IF(OR('full menu'!Y17="UASC"),"nonat",IF('full menu'!Y17="X","X",""))))))</f>
        <v>subst</v>
      </c>
      <c r="Z17" s="3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menu'!Z17="WSD"),"intens",IF(OR('full menu'!Z17="UASC"),"nonat",IF('full menu'!Z17="X","X",""))))))</f>
        <v>subst</v>
      </c>
      <c r="AA17" s="3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menu'!AA17="WSD"),"intens",IF(OR('full menu'!AA17="UASC"),"nonat",IF('full menu'!AA17="X","X",""))))))</f>
        <v>subst</v>
      </c>
      <c r="AB17" s="3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menu'!AB17="WSD"),"intens",IF(OR('full menu'!AB17="UASC"),"nonat",IF('full menu'!AB17="X","X",""))))))</f>
        <v>subst</v>
      </c>
      <c r="AC17" s="3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menu'!AC17="WSD"),"intens",IF(OR('full menu'!AC17="UASC"),"nonat",IF('full menu'!AC17="X","X",""))))))</f>
        <v>subst</v>
      </c>
      <c r="AD17" s="3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menu'!AD17="WSD"),"intens",IF(OR('full menu'!AD17="UASC"),"nonat",IF('full menu'!AD17="X","X",""))))))</f>
        <v>subst</v>
      </c>
      <c r="AE17" s="3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menu'!AE17="WSD"),"intens",IF(OR('full menu'!AE17="UASC"),"nonat",IF('full menu'!AE17="X","X",""))))))</f>
        <v>subst</v>
      </c>
      <c r="AF17" s="3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menu'!AF17="WSD"),"intens",IF(OR('full menu'!AF17="UASC"),"nonat",IF('full menu'!AF17="X","X",""))))))</f>
        <v>subst</v>
      </c>
      <c r="AG17" s="3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menu'!AG17="WSD"),"intens",IF(OR('full menu'!AG17="UASC"),"nonat",IF('full menu'!AG17="X","X",""))))))</f>
        <v>subst</v>
      </c>
      <c r="AH17" s="3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menu'!AH17="WSD"),"intens",IF(OR('full menu'!AH17="UASC"),"nonat",IF('full menu'!AH17="X","X",""))))))</f>
        <v>subst</v>
      </c>
      <c r="AI17" s="3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menu'!AI17="WSD"),"intens",IF(OR('full menu'!AI17="UASC"),"nonat",IF('full menu'!AI17="X","X",""))))))</f>
        <v>subst</v>
      </c>
      <c r="AJ17" s="3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menu'!AJ17="WSD"),"intens",IF(OR('full menu'!AJ17="UASC"),"nonat",IF('full menu'!AJ17="X","X",""))))))</f>
        <v>subst</v>
      </c>
      <c r="AK17" s="3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menu'!AK17="WSD"),"intens",IF(OR('full menu'!AK17="UASC"),"nonat",IF('full menu'!AK17="X","X",""))))))</f>
        <v>subst</v>
      </c>
      <c r="AL17" s="3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menu'!AL17="WSD"),"intens",IF(OR('full menu'!AL17="UASC"),"nonat",IF('full menu'!AL17="X","X",""))))))</f>
        <v>subst</v>
      </c>
      <c r="AM17" s="3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menu'!AM17="WSD"),"intens",IF(OR('full menu'!AM17="UASC"),"nonat",IF('full menu'!AM17="X","X",""))))))</f>
        <v>subst</v>
      </c>
      <c r="AN17" s="3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menu'!AN17="WSD"),"intens",IF(OR('full menu'!AN17="UASC"),"nonat",IF('full menu'!AN17="X","X",""))))))</f>
        <v>subst</v>
      </c>
      <c r="AO17" s="3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menu'!AO17="WSD"),"intens",IF(OR('full menu'!AO17="UASC"),"nonat",IF('full menu'!AO17="X","X",""))))))</f>
        <v>subst</v>
      </c>
      <c r="AP17" s="3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menu'!AP17="WSD"),"intens",IF(OR('full menu'!AP17="UASC"),"nonat",IF('full menu'!AP17="X","X",""))))))</f>
        <v>subst</v>
      </c>
      <c r="AQ17" s="3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menu'!AQ17="WSD"),"intens",IF(OR('full menu'!AQ17="UASC"),"nonat",IF('full menu'!AQ17="X","X",""))))))</f>
        <v>subst</v>
      </c>
      <c r="AR17" s="3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menu'!AR17="WSD"),"intens",IF(OR('full menu'!AR17="UASC"),"nonat",IF('full menu'!AR17="X","X",""))))))</f>
        <v>subst</v>
      </c>
      <c r="AS17" s="3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menu'!AS17="WSD"),"intens",IF(OR('full menu'!AS17="UASC"),"nonat",IF('full menu'!AS17="X","X",""))))))</f>
        <v>subst</v>
      </c>
    </row>
    <row r="18" spans="1:51" ht="15.5" x14ac:dyDescent="0.35">
      <c r="A18" t="s">
        <v>66</v>
      </c>
      <c r="B18" s="3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menu'!B18="WSD"),"intens",IF(OR('full menu'!B18="UASC"),"nonat",IF('full menu'!B18="X","X",""))))))</f>
        <v>rude</v>
      </c>
      <c r="C18" s="3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menu'!C18="WSD"),"intens",IF(OR('full menu'!C18="UASC"),"nonat",IF('full menu'!C18="X","X",""))))))</f>
        <v>rude</v>
      </c>
      <c r="D18" s="3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menu'!D18="WSD"),"intens",IF(OR('full menu'!D18="UASC"),"nonat",IF('full menu'!D18="X","X",""))))))</f>
        <v>rude</v>
      </c>
      <c r="E18" s="3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menu'!E18="WSD"),"intens",IF(OR('full menu'!E18="UASC"),"nonat",IF('full menu'!E18="X","X",""))))))</f>
        <v>rude</v>
      </c>
      <c r="F18" s="3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menu'!F18="WSD"),"intens",IF(OR('full menu'!F18="UASC"),"nonat",IF('full menu'!F18="X","X",""))))))</f>
        <v>rude</v>
      </c>
      <c r="G18" s="3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menu'!G18="WSD"),"intens",IF(OR('full menu'!G18="UASC"),"nonat",IF('full menu'!G18="X","X",""))))))</f>
        <v>rude</v>
      </c>
      <c r="H18" s="3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menu'!H18="WSD"),"intens",IF(OR('full menu'!H18="UASC"),"nonat",IF('full menu'!H18="X","X",""))))))</f>
        <v>rude</v>
      </c>
      <c r="I18" s="3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menu'!I18="WSD"),"intens",IF(OR('full menu'!I18="UASC"),"nonat",IF('full menu'!I18="X","X",""))))))</f>
        <v>rude</v>
      </c>
      <c r="J18" s="3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menu'!J18="WSD"),"intens",IF(OR('full menu'!J18="UASC"),"nonat",IF('full menu'!J18="X","X",""))))))</f>
        <v>rude</v>
      </c>
      <c r="K18" s="3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menu'!K18="WSD"),"intens",IF(OR('full menu'!K18="UASC"),"nonat",IF('full menu'!K18="X","X",""))))))</f>
        <v>rude</v>
      </c>
      <c r="L18" s="3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menu'!L18="WSD"),"intens",IF(OR('full menu'!L18="UASC"),"nonat",IF('full menu'!L18="X","X",""))))))</f>
        <v>rude</v>
      </c>
      <c r="M18" s="3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menu'!M18="WSD"),"intens",IF(OR('full menu'!M18="UASC"),"nonat",IF('full menu'!M18="X","X",""))))))</f>
        <v>rude</v>
      </c>
      <c r="N18" s="3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menu'!N18="WSD"),"intens",IF(OR('full menu'!N18="UASC"),"nonat",IF('full menu'!N18="X","X",""))))))</f>
        <v>rude</v>
      </c>
      <c r="O18" s="3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menu'!O18="WSD"),"intens",IF(OR('full menu'!O18="UASC"),"nonat",IF('full menu'!O18="X","X",""))))))</f>
        <v>rude</v>
      </c>
      <c r="P18" s="3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menu'!P18="WSD"),"intens",IF(OR('full menu'!P18="UASC"),"nonat",IF('full menu'!P18="X","X",""))))))</f>
        <v>inter</v>
      </c>
      <c r="Q18" s="3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menu'!Q18="WSD"),"intens",IF(OR('full menu'!Q18="UASC"),"nonat",IF('full menu'!Q18="X","X",""))))))</f>
        <v>inter</v>
      </c>
      <c r="R18" s="3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menu'!R18="WSD"),"intens",IF(OR('full menu'!R18="UASC"),"nonat",IF('full menu'!R18="X","X",""))))))</f>
        <v>inter</v>
      </c>
      <c r="S18" s="3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menu'!S18="WSD"),"intens",IF(OR('full menu'!S18="UASC"),"nonat",IF('full menu'!S18="X","X",""))))))</f>
        <v>inter</v>
      </c>
      <c r="T18" s="3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menu'!T18="WSD"),"intens",IF(OR('full menu'!T18="UASC"),"nonat",IF('full menu'!T18="X","X",""))))))</f>
        <v>X</v>
      </c>
      <c r="U18" s="3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menu'!U18="WSD"),"intens",IF(OR('full menu'!U18="UASC"),"nonat",IF('full menu'!U18="X","X",""))))))</f>
        <v>X</v>
      </c>
      <c r="V18" s="3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menu'!V18="WSD"),"intens",IF(OR('full menu'!V18="UASC"),"nonat",IF('full menu'!V18="X","X",""))))))</f>
        <v>X</v>
      </c>
      <c r="W18" s="3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menu'!W18="WSD"),"intens",IF(OR('full menu'!W18="UASC"),"nonat",IF('full menu'!W18="X","X",""))))))</f>
        <v>X</v>
      </c>
      <c r="X18" s="3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menu'!X18="WSD"),"intens",IF(OR('full menu'!X18="UASC"),"nonat",IF('full menu'!X18="X","X",""))))))</f>
        <v>X</v>
      </c>
      <c r="Y18" s="3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menu'!Y18="WSD"),"intens",IF(OR('full menu'!Y18="UASC"),"nonat",IF('full menu'!Y18="X","X",""))))))</f>
        <v>X</v>
      </c>
      <c r="Z18" s="3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menu'!Z18="WSD"),"intens",IF(OR('full menu'!Z18="UASC"),"nonat",IF('full menu'!Z18="X","X",""))))))</f>
        <v>X</v>
      </c>
      <c r="AA18" s="3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menu'!AA18="WSD"),"intens",IF(OR('full menu'!AA18="UASC"),"nonat",IF('full menu'!AA18="X","X",""))))))</f>
        <v>X</v>
      </c>
      <c r="AB18" s="3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menu'!AB18="WSD"),"intens",IF(OR('full menu'!AB18="UASC"),"nonat",IF('full menu'!AB18="X","X",""))))))</f>
        <v>X</v>
      </c>
      <c r="AC18" s="3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menu'!AC18="WSD"),"intens",IF(OR('full menu'!AC18="UASC"),"nonat",IF('full menu'!AC18="X","X",""))))))</f>
        <v>X</v>
      </c>
      <c r="AD18" s="3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menu'!AD18="WSD"),"intens",IF(OR('full menu'!AD18="UASC"),"nonat",IF('full menu'!AD18="X","X",""))))))</f>
        <v>X</v>
      </c>
      <c r="AE18" s="3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menu'!AE18="WSD"),"intens",IF(OR('full menu'!AE18="UASC"),"nonat",IF('full menu'!AE18="X","X",""))))))</f>
        <v>X</v>
      </c>
      <c r="AF18" s="3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menu'!AF18="WSD"),"intens",IF(OR('full menu'!AF18="UASC"),"nonat",IF('full menu'!AF18="X","X",""))))))</f>
        <v>X</v>
      </c>
      <c r="AG18" s="3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menu'!AG18="WSD"),"intens",IF(OR('full menu'!AG18="UASC"),"nonat",IF('full menu'!AG18="X","X",""))))))</f>
        <v>X</v>
      </c>
      <c r="AH18" s="3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menu'!AH18="WSD"),"intens",IF(OR('full menu'!AH18="UASC"),"nonat",IF('full menu'!AH18="X","X",""))))))</f>
        <v>X</v>
      </c>
      <c r="AI18" s="3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menu'!AI18="WSD"),"intens",IF(OR('full menu'!AI18="UASC"),"nonat",IF('full menu'!AI18="X","X",""))))))</f>
        <v>X</v>
      </c>
      <c r="AJ18" s="3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menu'!AJ18="WSD"),"intens",IF(OR('full menu'!AJ18="UASC"),"nonat",IF('full menu'!AJ18="X","X",""))))))</f>
        <v>X</v>
      </c>
      <c r="AK18" s="3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menu'!AK18="WSD"),"intens",IF(OR('full menu'!AK18="UASC"),"nonat",IF('full menu'!AK18="X","X",""))))))</f>
        <v>X</v>
      </c>
      <c r="AL18" s="3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menu'!AL18="WSD"),"intens",IF(OR('full menu'!AL18="UASC"),"nonat",IF('full menu'!AL18="X","X",""))))))</f>
        <v>X</v>
      </c>
      <c r="AM18" s="3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menu'!AM18="WSD"),"intens",IF(OR('full menu'!AM18="UASC"),"nonat",IF('full menu'!AM18="X","X",""))))))</f>
        <v>X</v>
      </c>
      <c r="AN18" s="3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menu'!AN18="WSD"),"intens",IF(OR('full menu'!AN18="UASC"),"nonat",IF('full menu'!AN18="X","X",""))))))</f>
        <v>X</v>
      </c>
      <c r="AO18" s="3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menu'!AO18="WSD"),"intens",IF(OR('full menu'!AO18="UASC"),"nonat",IF('full menu'!AO18="X","X",""))))))</f>
        <v>X</v>
      </c>
      <c r="AP18" s="3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menu'!AP18="WSD"),"intens",IF(OR('full menu'!AP18="UASC"),"nonat",IF('full menu'!AP18="X","X",""))))))</f>
        <v>X</v>
      </c>
      <c r="AQ18" s="3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menu'!AQ18="WSD"),"intens",IF(OR('full menu'!AQ18="UASC"),"nonat",IF('full menu'!AQ18="X","X",""))))))</f>
        <v>X</v>
      </c>
      <c r="AR18" s="3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menu'!AR18="WSD"),"intens",IF(OR('full menu'!AR18="UASC"),"nonat",IF('full menu'!AR18="X","X",""))))))</f>
        <v>X</v>
      </c>
      <c r="AS18" s="3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menu'!AS18="WSD"),"intens",IF(OR('full menu'!AS18="UASC"),"nonat",IF('full menu'!AS18="X","X",""))))))</f>
        <v>X</v>
      </c>
    </row>
    <row r="19" spans="1:51" ht="15.5" x14ac:dyDescent="0.35">
      <c r="A19" t="s">
        <v>12</v>
      </c>
      <c r="B19" s="3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menu'!B19="WSD"),"intens",IF(OR('full menu'!B19="UASC"),"nonat",IF('full menu'!B19="X","X",""))))))</f>
        <v>X</v>
      </c>
      <c r="C19" s="3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menu'!C19="WSD"),"intens",IF(OR('full menu'!C19="UASC"),"nonat",IF('full menu'!C19="X","X",""))))))</f>
        <v>X</v>
      </c>
      <c r="D19" s="3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menu'!D19="WSD"),"intens",IF(OR('full menu'!D19="UASC"),"nonat",IF('full menu'!D19="X","X",""))))))</f>
        <v>X</v>
      </c>
      <c r="E19" s="3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menu'!E19="WSD"),"intens",IF(OR('full menu'!E19="UASC"),"nonat",IF('full menu'!E19="X","X",""))))))</f>
        <v>X</v>
      </c>
      <c r="F19" s="3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menu'!F19="WSD"),"intens",IF(OR('full menu'!F19="UASC"),"nonat",IF('full menu'!F19="X","X",""))))))</f>
        <v>X</v>
      </c>
      <c r="G19" s="3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menu'!G19="WSD"),"intens",IF(OR('full menu'!G19="UASC"),"nonat",IF('full menu'!G19="X","X",""))))))</f>
        <v>X</v>
      </c>
      <c r="H19" s="3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menu'!H19="WSD"),"intens",IF(OR('full menu'!H19="UASC"),"nonat",IF('full menu'!H19="X","X",""))))))</f>
        <v>X</v>
      </c>
      <c r="I19" s="3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menu'!I19="WSD"),"intens",IF(OR('full menu'!I19="UASC"),"nonat",IF('full menu'!I19="X","X",""))))))</f>
        <v>X</v>
      </c>
      <c r="J19" s="3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menu'!J19="WSD"),"intens",IF(OR('full menu'!J19="UASC"),"nonat",IF('full menu'!J19="X","X",""))))))</f>
        <v>X</v>
      </c>
      <c r="K19" s="3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menu'!K19="WSD"),"intens",IF(OR('full menu'!K19="UASC"),"nonat",IF('full menu'!K19="X","X",""))))))</f>
        <v>X</v>
      </c>
      <c r="L19" s="3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menu'!L19="WSD"),"intens",IF(OR('full menu'!L19="UASC"),"nonat",IF('full menu'!L19="X","X",""))))))</f>
        <v>X</v>
      </c>
      <c r="M19" s="3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menu'!M19="WSD"),"intens",IF(OR('full menu'!M19="UASC"),"nonat",IF('full menu'!M19="X","X",""))))))</f>
        <v>X</v>
      </c>
      <c r="N19" s="3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menu'!N19="WSD"),"intens",IF(OR('full menu'!N19="UASC"),"nonat",IF('full menu'!N19="X","X",""))))))</f>
        <v>X</v>
      </c>
      <c r="O19" s="3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menu'!O19="WSD"),"intens",IF(OR('full menu'!O19="UASC"),"nonat",IF('full menu'!O19="X","X",""))))))</f>
        <v>X</v>
      </c>
      <c r="P19" s="3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menu'!P19="WSD"),"intens",IF(OR('full menu'!P19="UASC"),"nonat",IF('full menu'!P19="X","X",""))))))</f>
        <v>X</v>
      </c>
      <c r="Q19" s="3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menu'!Q19="WSD"),"intens",IF(OR('full menu'!Q19="UASC"),"nonat",IF('full menu'!Q19="X","X",""))))))</f>
        <v>X</v>
      </c>
      <c r="R19" s="3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menu'!R19="WSD"),"intens",IF(OR('full menu'!R19="UASC"),"nonat",IF('full menu'!R19="X","X",""))))))</f>
        <v>X</v>
      </c>
      <c r="S19" s="3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menu'!S19="WSD"),"intens",IF(OR('full menu'!S19="UASC"),"nonat",IF('full menu'!S19="X","X",""))))))</f>
        <v>X</v>
      </c>
      <c r="T19" s="3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menu'!T19="WSD"),"intens",IF(OR('full menu'!T19="UASC"),"nonat",IF('full menu'!T19="X","X",""))))))</f>
        <v>inter</v>
      </c>
      <c r="U19" s="3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menu'!U19="WSD"),"intens",IF(OR('full menu'!U19="UASC"),"nonat",IF('full menu'!U19="X","X",""))))))</f>
        <v>inter</v>
      </c>
      <c r="V19" s="3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menu'!V19="WSD"),"intens",IF(OR('full menu'!V19="UASC"),"nonat",IF('full menu'!V19="X","X",""))))))</f>
        <v>inter</v>
      </c>
      <c r="W19" s="3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menu'!W19="WSD"),"intens",IF(OR('full menu'!W19="UASC"),"nonat",IF('full menu'!W19="X","X",""))))))</f>
        <v>subst</v>
      </c>
      <c r="X19" s="3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menu'!X19="WSD"),"intens",IF(OR('full menu'!X19="UASC"),"nonat",IF('full menu'!X19="X","X",""))))))</f>
        <v>subst</v>
      </c>
      <c r="Y19" s="3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menu'!Y19="WSD"),"intens",IF(OR('full menu'!Y19="UASC"),"nonat",IF('full menu'!Y19="X","X",""))))))</f>
        <v>subst</v>
      </c>
      <c r="Z19" s="3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menu'!Z19="WSD"),"intens",IF(OR('full menu'!Z19="UASC"),"nonat",IF('full menu'!Z19="X","X",""))))))</f>
        <v>subst</v>
      </c>
      <c r="AA19" s="3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menu'!AA19="WSD"),"intens",IF(OR('full menu'!AA19="UASC"),"nonat",IF('full menu'!AA19="X","X",""))))))</f>
        <v>subst</v>
      </c>
      <c r="AB19" s="3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menu'!AB19="WSD"),"intens",IF(OR('full menu'!AB19="UASC"),"nonat",IF('full menu'!AB19="X","X",""))))))</f>
        <v>subst</v>
      </c>
      <c r="AC19" s="3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menu'!AC19="WSD"),"intens",IF(OR('full menu'!AC19="UASC"),"nonat",IF('full menu'!AC19="X","X",""))))))</f>
        <v>subst</v>
      </c>
      <c r="AD19" s="3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menu'!AD19="WSD"),"intens",IF(OR('full menu'!AD19="UASC"),"nonat",IF('full menu'!AD19="X","X",""))))))</f>
        <v>subst</v>
      </c>
      <c r="AE19" s="3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menu'!AE19="WSD"),"intens",IF(OR('full menu'!AE19="UASC"),"nonat",IF('full menu'!AE19="X","X",""))))))</f>
        <v>subst</v>
      </c>
      <c r="AF19" s="3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menu'!AF19="WSD"),"intens",IF(OR('full menu'!AF19="UASC"),"nonat",IF('full menu'!AF19="X","X",""))))))</f>
        <v>subst</v>
      </c>
      <c r="AG19" s="3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menu'!AG19="WSD"),"intens",IF(OR('full menu'!AG19="UASC"),"nonat",IF('full menu'!AG19="X","X",""))))))</f>
        <v>subst</v>
      </c>
      <c r="AH19" s="3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menu'!AH19="WSD"),"intens",IF(OR('full menu'!AH19="UASC"),"nonat",IF('full menu'!AH19="X","X",""))))))</f>
        <v>subst</v>
      </c>
      <c r="AI19" s="3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menu'!AI19="WSD"),"intens",IF(OR('full menu'!AI19="UASC"),"nonat",IF('full menu'!AI19="X","X",""))))))</f>
        <v>subst</v>
      </c>
      <c r="AJ19" s="3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menu'!AJ19="WSD"),"intens",IF(OR('full menu'!AJ19="UASC"),"nonat",IF('full menu'!AJ19="X","X",""))))))</f>
        <v>subst</v>
      </c>
      <c r="AK19" s="3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menu'!AK19="WSD"),"intens",IF(OR('full menu'!AK19="UASC"),"nonat",IF('full menu'!AK19="X","X",""))))))</f>
        <v>subst</v>
      </c>
      <c r="AL19" s="3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menu'!AL19="WSD"),"intens",IF(OR('full menu'!AL19="UASC"),"nonat",IF('full menu'!AL19="X","X",""))))))</f>
        <v>subst</v>
      </c>
      <c r="AM19" s="3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menu'!AM19="WSD"),"intens",IF(OR('full menu'!AM19="UASC"),"nonat",IF('full menu'!AM19="X","X",""))))))</f>
        <v>subst</v>
      </c>
      <c r="AN19" s="3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menu'!AN19="WSD"),"intens",IF(OR('full menu'!AN19="UASC"),"nonat",IF('full menu'!AN19="X","X",""))))))</f>
        <v>subst</v>
      </c>
      <c r="AO19" s="3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menu'!AO19="WSD"),"intens",IF(OR('full menu'!AO19="UASC"),"nonat",IF('full menu'!AO19="X","X",""))))))</f>
        <v>subst</v>
      </c>
      <c r="AP19" s="3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menu'!AP19="WSD"),"intens",IF(OR('full menu'!AP19="UASC"),"nonat",IF('full menu'!AP19="X","X",""))))))</f>
        <v>subst</v>
      </c>
      <c r="AQ19" s="3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menu'!AQ19="WSD"),"intens",IF(OR('full menu'!AQ19="UASC"),"nonat",IF('full menu'!AQ19="X","X",""))))))</f>
        <v>subst</v>
      </c>
      <c r="AR19" s="3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menu'!AR19="WSD"),"intens",IF(OR('full menu'!AR19="UASC"),"nonat",IF('full menu'!AR19="X","X",""))))))</f>
        <v>subst</v>
      </c>
      <c r="AS19" s="3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menu'!AS19="WSD"),"intens",IF(OR('full menu'!AS19="UASC"),"nonat",IF('full menu'!AS19="X","X",""))))))</f>
        <v>subst</v>
      </c>
    </row>
    <row r="20" spans="1:51" ht="15.5" x14ac:dyDescent="0.35">
      <c r="A20" t="s">
        <v>67</v>
      </c>
      <c r="B20" s="3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menu'!B20="WSD"),"intens",IF(OR('full menu'!B20="UASC"),"nonat",IF('full menu'!B20="X","X",""))))))</f>
        <v>subst</v>
      </c>
      <c r="C20" s="3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menu'!C20="WSD"),"intens",IF(OR('full menu'!C20="UASC"),"nonat",IF('full menu'!C20="X","X",""))))))</f>
        <v>subst</v>
      </c>
      <c r="D20" s="3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menu'!D20="WSD"),"intens",IF(OR('full menu'!D20="UASC"),"nonat",IF('full menu'!D20="X","X",""))))))</f>
        <v>subst</v>
      </c>
      <c r="E20" s="3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menu'!E20="WSD"),"intens",IF(OR('full menu'!E20="UASC"),"nonat",IF('full menu'!E20="X","X",""))))))</f>
        <v>subst</v>
      </c>
      <c r="F20" s="3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menu'!F20="WSD"),"intens",IF(OR('full menu'!F20="UASC"),"nonat",IF('full menu'!F20="X","X",""))))))</f>
        <v>subst</v>
      </c>
      <c r="G20" s="3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menu'!G20="WSD"),"intens",IF(OR('full menu'!G20="UASC"),"nonat",IF('full menu'!G20="X","X",""))))))</f>
        <v>subst</v>
      </c>
      <c r="H20" s="3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menu'!H20="WSD"),"intens",IF(OR('full menu'!H20="UASC"),"nonat",IF('full menu'!H20="X","X",""))))))</f>
        <v>subst</v>
      </c>
      <c r="I20" s="3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menu'!I20="WSD"),"intens",IF(OR('full menu'!I20="UASC"),"nonat",IF('full menu'!I20="X","X",""))))))</f>
        <v>subst</v>
      </c>
      <c r="J20" s="3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menu'!J20="WSD"),"intens",IF(OR('full menu'!J20="UASC"),"nonat",IF('full menu'!J20="X","X",""))))))</f>
        <v>subst</v>
      </c>
      <c r="K20" s="3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menu'!K20="WSD"),"intens",IF(OR('full menu'!K20="UASC"),"nonat",IF('full menu'!K20="X","X",""))))))</f>
        <v>subst</v>
      </c>
      <c r="L20" s="3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menu'!L20="WSD"),"intens",IF(OR('full menu'!L20="UASC"),"nonat",IF('full menu'!L20="X","X",""))))))</f>
        <v>subst</v>
      </c>
      <c r="M20" s="3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menu'!M20="WSD"),"intens",IF(OR('full menu'!M20="UASC"),"nonat",IF('full menu'!M20="X","X",""))))))</f>
        <v>subst</v>
      </c>
      <c r="N20" s="3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menu'!N20="WSD"),"intens",IF(OR('full menu'!N20="UASC"),"nonat",IF('full menu'!N20="X","X",""))))))</f>
        <v>subst</v>
      </c>
      <c r="O20" s="3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menu'!O20="WSD"),"intens",IF(OR('full menu'!O20="UASC"),"nonat",IF('full menu'!O20="X","X",""))))))</f>
        <v>subst</v>
      </c>
      <c r="P20" s="3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menu'!P20="WSD"),"intens",IF(OR('full menu'!P20="UASC"),"nonat",IF('full menu'!P20="X","X",""))))))</f>
        <v>inter</v>
      </c>
      <c r="Q20" s="3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menu'!Q20="WSD"),"intens",IF(OR('full menu'!Q20="UASC"),"nonat",IF('full menu'!Q20="X","X",""))))))</f>
        <v>inter</v>
      </c>
      <c r="R20" s="3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menu'!R20="WSD"),"intens",IF(OR('full menu'!R20="UASC"),"nonat",IF('full menu'!R20="X","X",""))))))</f>
        <v>inter</v>
      </c>
      <c r="S20" s="3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menu'!S20="WSD"),"intens",IF(OR('full menu'!S20="UASC"),"nonat",IF('full menu'!S20="X","X",""))))))</f>
        <v>inter</v>
      </c>
      <c r="T20" s="3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menu'!T20="WSD"),"intens",IF(OR('full menu'!T20="UASC"),"nonat",IF('full menu'!T20="X","X",""))))))</f>
        <v>X</v>
      </c>
      <c r="U20" s="3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menu'!U20="WSD"),"intens",IF(OR('full menu'!U20="UASC"),"nonat",IF('full menu'!U20="X","X",""))))))</f>
        <v>X</v>
      </c>
      <c r="V20" s="3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menu'!V20="WSD"),"intens",IF(OR('full menu'!V20="UASC"),"nonat",IF('full menu'!V20="X","X",""))))))</f>
        <v>X</v>
      </c>
      <c r="W20" s="3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menu'!W20="WSD"),"intens",IF(OR('full menu'!W20="UASC"),"nonat",IF('full menu'!W20="X","X",""))))))</f>
        <v>X</v>
      </c>
      <c r="X20" s="3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menu'!X20="WSD"),"intens",IF(OR('full menu'!X20="UASC"),"nonat",IF('full menu'!X20="X","X",""))))))</f>
        <v>X</v>
      </c>
      <c r="Y20" s="3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menu'!Y20="WSD"),"intens",IF(OR('full menu'!Y20="UASC"),"nonat",IF('full menu'!Y20="X","X",""))))))</f>
        <v>X</v>
      </c>
      <c r="Z20" s="3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menu'!Z20="WSD"),"intens",IF(OR('full menu'!Z20="UASC"),"nonat",IF('full menu'!Z20="X","X",""))))))</f>
        <v>X</v>
      </c>
      <c r="AA20" s="3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menu'!AA20="WSD"),"intens",IF(OR('full menu'!AA20="UASC"),"nonat",IF('full menu'!AA20="X","X",""))))))</f>
        <v>X</v>
      </c>
      <c r="AB20" s="3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menu'!AB20="WSD"),"intens",IF(OR('full menu'!AB20="UASC"),"nonat",IF('full menu'!AB20="X","X",""))))))</f>
        <v>X</v>
      </c>
      <c r="AC20" s="3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menu'!AC20="WSD"),"intens",IF(OR('full menu'!AC20="UASC"),"nonat",IF('full menu'!AC20="X","X",""))))))</f>
        <v>X</v>
      </c>
      <c r="AD20" s="3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menu'!AD20="WSD"),"intens",IF(OR('full menu'!AD20="UASC"),"nonat",IF('full menu'!AD20="X","X",""))))))</f>
        <v>X</v>
      </c>
      <c r="AE20" s="3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menu'!AE20="WSD"),"intens",IF(OR('full menu'!AE20="UASC"),"nonat",IF('full menu'!AE20="X","X",""))))))</f>
        <v>X</v>
      </c>
      <c r="AF20" s="3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menu'!AF20="WSD"),"intens",IF(OR('full menu'!AF20="UASC"),"nonat",IF('full menu'!AF20="X","X",""))))))</f>
        <v>X</v>
      </c>
      <c r="AG20" s="3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menu'!AG20="WSD"),"intens",IF(OR('full menu'!AG20="UASC"),"nonat",IF('full menu'!AG20="X","X",""))))))</f>
        <v>X</v>
      </c>
      <c r="AH20" s="3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menu'!AH20="WSD"),"intens",IF(OR('full menu'!AH20="UASC"),"nonat",IF('full menu'!AH20="X","X",""))))))</f>
        <v>X</v>
      </c>
      <c r="AI20" s="3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menu'!AI20="WSD"),"intens",IF(OR('full menu'!AI20="UASC"),"nonat",IF('full menu'!AI20="X","X",""))))))</f>
        <v>X</v>
      </c>
      <c r="AJ20" s="3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menu'!AJ20="WSD"),"intens",IF(OR('full menu'!AJ20="UASC"),"nonat",IF('full menu'!AJ20="X","X",""))))))</f>
        <v>X</v>
      </c>
      <c r="AK20" s="3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menu'!AK20="WSD"),"intens",IF(OR('full menu'!AK20="UASC"),"nonat",IF('full menu'!AK20="X","X",""))))))</f>
        <v>X</v>
      </c>
      <c r="AL20" s="3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menu'!AL20="WSD"),"intens",IF(OR('full menu'!AL20="UASC"),"nonat",IF('full menu'!AL20="X","X",""))))))</f>
        <v>X</v>
      </c>
      <c r="AM20" s="3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menu'!AM20="WSD"),"intens",IF(OR('full menu'!AM20="UASC"),"nonat",IF('full menu'!AM20="X","X",""))))))</f>
        <v>X</v>
      </c>
      <c r="AN20" s="3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menu'!AN20="WSD"),"intens",IF(OR('full menu'!AN20="UASC"),"nonat",IF('full menu'!AN20="X","X",""))))))</f>
        <v>X</v>
      </c>
      <c r="AO20" s="3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menu'!AO20="WSD"),"intens",IF(OR('full menu'!AO20="UASC"),"nonat",IF('full menu'!AO20="X","X",""))))))</f>
        <v>X</v>
      </c>
      <c r="AP20" s="3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menu'!AP20="WSD"),"intens",IF(OR('full menu'!AP20="UASC"),"nonat",IF('full menu'!AP20="X","X",""))))))</f>
        <v>X</v>
      </c>
      <c r="AQ20" s="3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menu'!AQ20="WSD"),"intens",IF(OR('full menu'!AQ20="UASC"),"nonat",IF('full menu'!AQ20="X","X",""))))))</f>
        <v>X</v>
      </c>
      <c r="AR20" s="3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menu'!AR20="WSD"),"intens",IF(OR('full menu'!AR20="UASC"),"nonat",IF('full menu'!AR20="X","X",""))))))</f>
        <v>X</v>
      </c>
      <c r="AS20" s="3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menu'!AS20="WSD"),"intens",IF(OR('full menu'!AS20="UASC"),"nonat",IF('full menu'!AS20="X","X",""))))))</f>
        <v>X</v>
      </c>
    </row>
    <row r="22" spans="1:51" x14ac:dyDescent="0.35">
      <c r="B22" s="1">
        <v>1974</v>
      </c>
      <c r="C22" s="1">
        <v>1975</v>
      </c>
      <c r="D22" s="1">
        <v>1976</v>
      </c>
      <c r="E22" s="1">
        <v>1977</v>
      </c>
      <c r="F22" s="1">
        <v>1978</v>
      </c>
      <c r="G22" s="1">
        <v>1979</v>
      </c>
      <c r="H22" s="1">
        <v>1980</v>
      </c>
      <c r="I22" s="1">
        <v>1981</v>
      </c>
      <c r="J22" s="1">
        <v>1982</v>
      </c>
      <c r="K22" s="1">
        <v>1983</v>
      </c>
      <c r="L22" s="1">
        <v>1984</v>
      </c>
      <c r="M22" s="1">
        <v>1985</v>
      </c>
      <c r="N22" s="1">
        <v>1986</v>
      </c>
      <c r="O22" s="1">
        <v>1987</v>
      </c>
      <c r="P22" s="1">
        <v>1988</v>
      </c>
      <c r="Q22" s="1">
        <v>1989</v>
      </c>
      <c r="R22" s="1">
        <v>1990</v>
      </c>
      <c r="S22" s="1">
        <v>1991</v>
      </c>
      <c r="T22" s="1">
        <v>1992</v>
      </c>
      <c r="U22" s="1">
        <v>1993</v>
      </c>
      <c r="V22" s="1">
        <v>1994</v>
      </c>
      <c r="W22" s="1">
        <v>1995</v>
      </c>
      <c r="X22" s="1">
        <v>1996</v>
      </c>
      <c r="Y22" s="1">
        <v>1997</v>
      </c>
      <c r="Z22" s="1">
        <v>1998</v>
      </c>
      <c r="AA22" s="1">
        <v>1999</v>
      </c>
      <c r="AB22" s="1">
        <v>2000</v>
      </c>
      <c r="AC22" s="1">
        <v>2001</v>
      </c>
      <c r="AD22" s="1">
        <v>2002</v>
      </c>
      <c r="AE22" s="1">
        <v>2003</v>
      </c>
      <c r="AF22" s="1">
        <v>2004</v>
      </c>
      <c r="AG22" s="1">
        <v>2005</v>
      </c>
      <c r="AH22" s="1">
        <v>2006</v>
      </c>
      <c r="AI22" s="1">
        <v>2007</v>
      </c>
      <c r="AJ22" s="1">
        <v>2008</v>
      </c>
      <c r="AK22" s="1">
        <v>2009</v>
      </c>
      <c r="AL22" s="1">
        <v>2010</v>
      </c>
      <c r="AM22" s="1">
        <v>2011</v>
      </c>
      <c r="AN22" s="1">
        <v>2012</v>
      </c>
      <c r="AO22" s="1">
        <v>2013</v>
      </c>
      <c r="AP22" s="1">
        <v>2014</v>
      </c>
      <c r="AQ22" s="1">
        <v>2015</v>
      </c>
      <c r="AR22" s="1">
        <v>2016</v>
      </c>
      <c r="AS22" s="1">
        <v>2017</v>
      </c>
      <c r="AU22" t="s">
        <v>57</v>
      </c>
      <c r="AV22" t="s">
        <v>58</v>
      </c>
      <c r="AW22" t="s">
        <v>59</v>
      </c>
      <c r="AX22" t="s">
        <v>60</v>
      </c>
      <c r="AY22" s="2" t="s">
        <v>61</v>
      </c>
    </row>
    <row r="23" spans="1:51" x14ac:dyDescent="0.35">
      <c r="A23" t="s">
        <v>1</v>
      </c>
      <c r="B23">
        <f>COUNTIF(B2:B18,"X")</f>
        <v>15</v>
      </c>
      <c r="C23">
        <f t="shared" ref="C23:AS23" si="0">COUNTIF(C2:C18,"X")</f>
        <v>15</v>
      </c>
      <c r="D23">
        <f t="shared" si="0"/>
        <v>15</v>
      </c>
      <c r="E23">
        <f t="shared" si="0"/>
        <v>15</v>
      </c>
      <c r="F23">
        <f t="shared" si="0"/>
        <v>15</v>
      </c>
      <c r="G23">
        <f t="shared" si="0"/>
        <v>15</v>
      </c>
      <c r="H23">
        <f t="shared" si="0"/>
        <v>15</v>
      </c>
      <c r="I23">
        <f t="shared" si="0"/>
        <v>15</v>
      </c>
      <c r="J23">
        <f t="shared" si="0"/>
        <v>15</v>
      </c>
      <c r="K23">
        <f t="shared" si="0"/>
        <v>15</v>
      </c>
      <c r="L23">
        <f t="shared" si="0"/>
        <v>15</v>
      </c>
      <c r="M23">
        <f t="shared" si="0"/>
        <v>15</v>
      </c>
      <c r="N23">
        <f t="shared" si="0"/>
        <v>15</v>
      </c>
      <c r="O23">
        <f t="shared" si="0"/>
        <v>15</v>
      </c>
      <c r="P23">
        <f t="shared" si="0"/>
        <v>15</v>
      </c>
      <c r="Q23">
        <f t="shared" si="0"/>
        <v>15</v>
      </c>
      <c r="R23">
        <f t="shared" si="0"/>
        <v>15</v>
      </c>
      <c r="S23">
        <f t="shared" si="0"/>
        <v>14</v>
      </c>
      <c r="T23">
        <f t="shared" si="0"/>
        <v>4</v>
      </c>
      <c r="U23">
        <f t="shared" si="0"/>
        <v>3</v>
      </c>
      <c r="V23">
        <f t="shared" si="0"/>
        <v>3</v>
      </c>
      <c r="W23">
        <f t="shared" si="0"/>
        <v>3</v>
      </c>
      <c r="X23">
        <f t="shared" si="0"/>
        <v>3</v>
      </c>
      <c r="Y23">
        <f t="shared" si="0"/>
        <v>3</v>
      </c>
      <c r="Z23">
        <f t="shared" si="0"/>
        <v>3</v>
      </c>
      <c r="AA23">
        <f t="shared" si="0"/>
        <v>3</v>
      </c>
      <c r="AB23">
        <f t="shared" si="0"/>
        <v>2</v>
      </c>
      <c r="AC23">
        <f t="shared" si="0"/>
        <v>1</v>
      </c>
      <c r="AD23">
        <f t="shared" si="0"/>
        <v>1</v>
      </c>
      <c r="AE23">
        <f t="shared" si="0"/>
        <v>1</v>
      </c>
      <c r="AF23">
        <f t="shared" si="0"/>
        <v>1</v>
      </c>
      <c r="AG23">
        <f t="shared" si="0"/>
        <v>1</v>
      </c>
      <c r="AH23">
        <f t="shared" si="0"/>
        <v>1</v>
      </c>
      <c r="AI23">
        <f t="shared" si="0"/>
        <v>1</v>
      </c>
      <c r="AJ23">
        <f t="shared" si="0"/>
        <v>1</v>
      </c>
      <c r="AK23">
        <f t="shared" si="0"/>
        <v>1</v>
      </c>
      <c r="AL23">
        <f t="shared" si="0"/>
        <v>1</v>
      </c>
      <c r="AM23">
        <f t="shared" si="0"/>
        <v>1</v>
      </c>
      <c r="AN23">
        <f t="shared" si="0"/>
        <v>1</v>
      </c>
      <c r="AO23">
        <f t="shared" si="0"/>
        <v>1</v>
      </c>
      <c r="AP23">
        <f t="shared" si="0"/>
        <v>1</v>
      </c>
      <c r="AQ23">
        <f t="shared" si="0"/>
        <v>1</v>
      </c>
      <c r="AR23">
        <f t="shared" si="0"/>
        <v>1</v>
      </c>
      <c r="AS23">
        <f t="shared" si="0"/>
        <v>1</v>
      </c>
      <c r="AU23">
        <f>SUM(B23:AS23)</f>
        <v>313</v>
      </c>
    </row>
    <row r="24" spans="1:51" x14ac:dyDescent="0.35">
      <c r="A24" t="s">
        <v>62</v>
      </c>
      <c r="B24">
        <f>COUNTIF(B2:B18,"rude")</f>
        <v>2</v>
      </c>
      <c r="C24">
        <f t="shared" ref="C24:AS24" si="1">COUNTIF(C2:C18,"rude")</f>
        <v>2</v>
      </c>
      <c r="D24">
        <f t="shared" si="1"/>
        <v>2</v>
      </c>
      <c r="E24">
        <f t="shared" si="1"/>
        <v>2</v>
      </c>
      <c r="F24">
        <f t="shared" si="1"/>
        <v>2</v>
      </c>
      <c r="G24">
        <f t="shared" si="1"/>
        <v>2</v>
      </c>
      <c r="H24">
        <f t="shared" si="1"/>
        <v>2</v>
      </c>
      <c r="I24">
        <f t="shared" si="1"/>
        <v>2</v>
      </c>
      <c r="J24">
        <f t="shared" si="1"/>
        <v>2</v>
      </c>
      <c r="K24">
        <f t="shared" si="1"/>
        <v>2</v>
      </c>
      <c r="L24">
        <f t="shared" si="1"/>
        <v>2</v>
      </c>
      <c r="M24">
        <f t="shared" si="1"/>
        <v>2</v>
      </c>
      <c r="N24">
        <f t="shared" si="1"/>
        <v>2</v>
      </c>
      <c r="O24">
        <f t="shared" si="1"/>
        <v>2</v>
      </c>
      <c r="P24">
        <f t="shared" si="1"/>
        <v>1</v>
      </c>
      <c r="Q24">
        <f t="shared" si="1"/>
        <v>1</v>
      </c>
      <c r="R24">
        <f t="shared" si="1"/>
        <v>0</v>
      </c>
      <c r="S24">
        <f t="shared" si="1"/>
        <v>0</v>
      </c>
      <c r="T24">
        <f t="shared" si="1"/>
        <v>0</v>
      </c>
      <c r="U24">
        <f t="shared" si="1"/>
        <v>0</v>
      </c>
      <c r="V24">
        <f t="shared" si="1"/>
        <v>0</v>
      </c>
      <c r="W24">
        <f t="shared" si="1"/>
        <v>0</v>
      </c>
      <c r="X24">
        <f t="shared" si="1"/>
        <v>0</v>
      </c>
      <c r="Y24">
        <f t="shared" si="1"/>
        <v>0</v>
      </c>
      <c r="Z24">
        <f t="shared" si="1"/>
        <v>0</v>
      </c>
      <c r="AA24">
        <f t="shared" si="1"/>
        <v>0</v>
      </c>
      <c r="AB24">
        <f t="shared" si="1"/>
        <v>0</v>
      </c>
      <c r="AC24">
        <f t="shared" si="1"/>
        <v>0</v>
      </c>
      <c r="AD24">
        <f t="shared" si="1"/>
        <v>0</v>
      </c>
      <c r="AE24">
        <f t="shared" si="1"/>
        <v>0</v>
      </c>
      <c r="AF24">
        <f t="shared" si="1"/>
        <v>0</v>
      </c>
      <c r="AG24">
        <f t="shared" si="1"/>
        <v>0</v>
      </c>
      <c r="AH24">
        <f t="shared" si="1"/>
        <v>0</v>
      </c>
      <c r="AI24">
        <f t="shared" si="1"/>
        <v>0</v>
      </c>
      <c r="AJ24">
        <f t="shared" si="1"/>
        <v>0</v>
      </c>
      <c r="AK24">
        <f t="shared" si="1"/>
        <v>0</v>
      </c>
      <c r="AL24">
        <f t="shared" si="1"/>
        <v>0</v>
      </c>
      <c r="AM24">
        <f t="shared" si="1"/>
        <v>0</v>
      </c>
      <c r="AN24">
        <f t="shared" si="1"/>
        <v>0</v>
      </c>
      <c r="AO24">
        <f t="shared" si="1"/>
        <v>0</v>
      </c>
      <c r="AP24">
        <f t="shared" si="1"/>
        <v>0</v>
      </c>
      <c r="AQ24">
        <f t="shared" si="1"/>
        <v>0</v>
      </c>
      <c r="AR24">
        <f t="shared" si="1"/>
        <v>0</v>
      </c>
      <c r="AS24">
        <f t="shared" si="1"/>
        <v>0</v>
      </c>
      <c r="AU24">
        <f t="shared" ref="AU24:AU28" si="2">SUM(B24:AS24)</f>
        <v>30</v>
      </c>
    </row>
    <row r="25" spans="1:51" x14ac:dyDescent="0.35">
      <c r="A25" t="s">
        <v>63</v>
      </c>
      <c r="B25">
        <f>COUNTIF(B2:B18,"inter")</f>
        <v>0</v>
      </c>
      <c r="C25">
        <f t="shared" ref="C25:AS25" si="3">COUNTIF(C2:C18,"inter")</f>
        <v>0</v>
      </c>
      <c r="D25">
        <f t="shared" si="3"/>
        <v>0</v>
      </c>
      <c r="E25">
        <f t="shared" si="3"/>
        <v>0</v>
      </c>
      <c r="F25">
        <f t="shared" si="3"/>
        <v>0</v>
      </c>
      <c r="G25">
        <f t="shared" si="3"/>
        <v>0</v>
      </c>
      <c r="H25">
        <f t="shared" si="3"/>
        <v>0</v>
      </c>
      <c r="I25">
        <f t="shared" si="3"/>
        <v>0</v>
      </c>
      <c r="J25">
        <f t="shared" si="3"/>
        <v>0</v>
      </c>
      <c r="K25">
        <f t="shared" si="3"/>
        <v>0</v>
      </c>
      <c r="L25">
        <f t="shared" si="3"/>
        <v>0</v>
      </c>
      <c r="M25">
        <f t="shared" si="3"/>
        <v>0</v>
      </c>
      <c r="N25">
        <f t="shared" si="3"/>
        <v>0</v>
      </c>
      <c r="O25">
        <f t="shared" si="3"/>
        <v>0</v>
      </c>
      <c r="P25">
        <f t="shared" si="3"/>
        <v>1</v>
      </c>
      <c r="Q25">
        <f t="shared" si="3"/>
        <v>1</v>
      </c>
      <c r="R25">
        <f t="shared" si="3"/>
        <v>2</v>
      </c>
      <c r="S25">
        <f t="shared" si="3"/>
        <v>3</v>
      </c>
      <c r="T25">
        <f t="shared" si="3"/>
        <v>13</v>
      </c>
      <c r="U25">
        <f t="shared" si="3"/>
        <v>13</v>
      </c>
      <c r="V25">
        <f t="shared" si="3"/>
        <v>9</v>
      </c>
      <c r="W25">
        <f t="shared" si="3"/>
        <v>6</v>
      </c>
      <c r="X25">
        <f t="shared" si="3"/>
        <v>4</v>
      </c>
      <c r="Y25">
        <f t="shared" si="3"/>
        <v>2</v>
      </c>
      <c r="Z25">
        <f t="shared" si="3"/>
        <v>3</v>
      </c>
      <c r="AA25">
        <f t="shared" si="3"/>
        <v>3</v>
      </c>
      <c r="AB25">
        <f t="shared" si="3"/>
        <v>2</v>
      </c>
      <c r="AC25">
        <f t="shared" si="3"/>
        <v>1</v>
      </c>
      <c r="AD25">
        <f t="shared" si="3"/>
        <v>1</v>
      </c>
      <c r="AE25">
        <f t="shared" si="3"/>
        <v>1</v>
      </c>
      <c r="AF25">
        <f t="shared" si="3"/>
        <v>1</v>
      </c>
      <c r="AG25">
        <f t="shared" si="3"/>
        <v>1</v>
      </c>
      <c r="AH25">
        <f t="shared" si="3"/>
        <v>1</v>
      </c>
      <c r="AI25">
        <f t="shared" si="3"/>
        <v>1</v>
      </c>
      <c r="AJ25">
        <f t="shared" si="3"/>
        <v>2</v>
      </c>
      <c r="AK25">
        <f t="shared" si="3"/>
        <v>2</v>
      </c>
      <c r="AL25">
        <f t="shared" si="3"/>
        <v>2</v>
      </c>
      <c r="AM25">
        <f t="shared" si="3"/>
        <v>2</v>
      </c>
      <c r="AN25">
        <f t="shared" si="3"/>
        <v>2</v>
      </c>
      <c r="AO25">
        <f t="shared" si="3"/>
        <v>2</v>
      </c>
      <c r="AP25">
        <f t="shared" si="3"/>
        <v>2</v>
      </c>
      <c r="AQ25">
        <f t="shared" si="3"/>
        <v>2</v>
      </c>
      <c r="AR25">
        <f t="shared" si="3"/>
        <v>2</v>
      </c>
      <c r="AS25">
        <f t="shared" si="3"/>
        <v>2</v>
      </c>
      <c r="AU25">
        <f t="shared" si="2"/>
        <v>89</v>
      </c>
    </row>
    <row r="26" spans="1:51" x14ac:dyDescent="0.35">
      <c r="A26" t="s">
        <v>64</v>
      </c>
      <c r="B26">
        <f>COUNTIF(B2:B18,"subst")</f>
        <v>0</v>
      </c>
      <c r="C26">
        <f t="shared" ref="C26:AS26" si="4">COUNTIF(C2:C18,"subst")</f>
        <v>0</v>
      </c>
      <c r="D26">
        <f t="shared" si="4"/>
        <v>0</v>
      </c>
      <c r="E26">
        <f t="shared" si="4"/>
        <v>0</v>
      </c>
      <c r="F26">
        <f t="shared" si="4"/>
        <v>0</v>
      </c>
      <c r="G26">
        <f t="shared" si="4"/>
        <v>0</v>
      </c>
      <c r="H26">
        <f t="shared" si="4"/>
        <v>0</v>
      </c>
      <c r="I26">
        <f t="shared" si="4"/>
        <v>0</v>
      </c>
      <c r="J26">
        <f t="shared" si="4"/>
        <v>0</v>
      </c>
      <c r="K26">
        <f t="shared" si="4"/>
        <v>0</v>
      </c>
      <c r="L26">
        <f t="shared" si="4"/>
        <v>0</v>
      </c>
      <c r="M26">
        <f t="shared" si="4"/>
        <v>0</v>
      </c>
      <c r="N26">
        <f t="shared" si="4"/>
        <v>0</v>
      </c>
      <c r="O26">
        <f t="shared" si="4"/>
        <v>0</v>
      </c>
      <c r="P26">
        <f t="shared" si="4"/>
        <v>0</v>
      </c>
      <c r="Q26">
        <f t="shared" si="4"/>
        <v>0</v>
      </c>
      <c r="R26">
        <f t="shared" si="4"/>
        <v>0</v>
      </c>
      <c r="S26">
        <f t="shared" si="4"/>
        <v>0</v>
      </c>
      <c r="T26">
        <f t="shared" si="4"/>
        <v>0</v>
      </c>
      <c r="U26">
        <f t="shared" si="4"/>
        <v>1</v>
      </c>
      <c r="V26">
        <f t="shared" si="4"/>
        <v>5</v>
      </c>
      <c r="W26">
        <f t="shared" si="4"/>
        <v>8</v>
      </c>
      <c r="X26">
        <f t="shared" si="4"/>
        <v>10</v>
      </c>
      <c r="Y26">
        <f t="shared" si="4"/>
        <v>12</v>
      </c>
      <c r="Z26">
        <f t="shared" si="4"/>
        <v>11</v>
      </c>
      <c r="AA26">
        <f t="shared" si="4"/>
        <v>11</v>
      </c>
      <c r="AB26">
        <f t="shared" si="4"/>
        <v>12</v>
      </c>
      <c r="AC26">
        <f t="shared" si="4"/>
        <v>13</v>
      </c>
      <c r="AD26">
        <f t="shared" si="4"/>
        <v>13</v>
      </c>
      <c r="AE26">
        <f t="shared" si="4"/>
        <v>13</v>
      </c>
      <c r="AF26">
        <f t="shared" si="4"/>
        <v>13</v>
      </c>
      <c r="AG26">
        <f t="shared" si="4"/>
        <v>13</v>
      </c>
      <c r="AH26">
        <f t="shared" si="4"/>
        <v>13</v>
      </c>
      <c r="AI26">
        <f t="shared" si="4"/>
        <v>13</v>
      </c>
      <c r="AJ26">
        <f t="shared" si="4"/>
        <v>12</v>
      </c>
      <c r="AK26">
        <f t="shared" si="4"/>
        <v>12</v>
      </c>
      <c r="AL26">
        <f t="shared" si="4"/>
        <v>12</v>
      </c>
      <c r="AM26">
        <f t="shared" si="4"/>
        <v>12</v>
      </c>
      <c r="AN26">
        <f t="shared" si="4"/>
        <v>12</v>
      </c>
      <c r="AO26">
        <f t="shared" si="4"/>
        <v>12</v>
      </c>
      <c r="AP26">
        <f t="shared" si="4"/>
        <v>12</v>
      </c>
      <c r="AQ26">
        <f t="shared" si="4"/>
        <v>12</v>
      </c>
      <c r="AR26">
        <f t="shared" si="4"/>
        <v>12</v>
      </c>
      <c r="AS26">
        <f t="shared" si="4"/>
        <v>12</v>
      </c>
      <c r="AU26">
        <f t="shared" si="2"/>
        <v>281</v>
      </c>
    </row>
    <row r="27" spans="1:51" x14ac:dyDescent="0.35">
      <c r="A27" t="s">
        <v>65</v>
      </c>
      <c r="B27">
        <f>COUNTIF(B2:B18,"intens")</f>
        <v>0</v>
      </c>
      <c r="C27">
        <f t="shared" ref="C27:AS27" si="5">COUNTIF(C2:C18,"intens")</f>
        <v>0</v>
      </c>
      <c r="D27">
        <f t="shared" si="5"/>
        <v>0</v>
      </c>
      <c r="E27">
        <f t="shared" si="5"/>
        <v>0</v>
      </c>
      <c r="F27">
        <f t="shared" si="5"/>
        <v>0</v>
      </c>
      <c r="G27">
        <f t="shared" si="5"/>
        <v>0</v>
      </c>
      <c r="H27">
        <f t="shared" si="5"/>
        <v>0</v>
      </c>
      <c r="I27">
        <f t="shared" si="5"/>
        <v>0</v>
      </c>
      <c r="J27">
        <f t="shared" si="5"/>
        <v>0</v>
      </c>
      <c r="K27">
        <f t="shared" si="5"/>
        <v>0</v>
      </c>
      <c r="L27">
        <f t="shared" si="5"/>
        <v>0</v>
      </c>
      <c r="M27">
        <f t="shared" si="5"/>
        <v>0</v>
      </c>
      <c r="N27">
        <f t="shared" si="5"/>
        <v>0</v>
      </c>
      <c r="O27">
        <f t="shared" si="5"/>
        <v>0</v>
      </c>
      <c r="P27">
        <f t="shared" si="5"/>
        <v>0</v>
      </c>
      <c r="Q27">
        <f t="shared" si="5"/>
        <v>0</v>
      </c>
      <c r="R27">
        <f t="shared" si="5"/>
        <v>0</v>
      </c>
      <c r="S27">
        <f t="shared" si="5"/>
        <v>0</v>
      </c>
      <c r="T27">
        <f t="shared" si="5"/>
        <v>0</v>
      </c>
      <c r="U27">
        <f t="shared" si="5"/>
        <v>0</v>
      </c>
      <c r="V27">
        <f t="shared" si="5"/>
        <v>0</v>
      </c>
      <c r="W27">
        <f t="shared" si="5"/>
        <v>0</v>
      </c>
      <c r="X27">
        <f t="shared" si="5"/>
        <v>0</v>
      </c>
      <c r="Y27">
        <f t="shared" si="5"/>
        <v>0</v>
      </c>
      <c r="Z27">
        <f t="shared" si="5"/>
        <v>0</v>
      </c>
      <c r="AA27">
        <f t="shared" si="5"/>
        <v>0</v>
      </c>
      <c r="AB27">
        <f t="shared" si="5"/>
        <v>0</v>
      </c>
      <c r="AC27">
        <f t="shared" si="5"/>
        <v>0</v>
      </c>
      <c r="AD27">
        <f t="shared" si="5"/>
        <v>0</v>
      </c>
      <c r="AE27">
        <f t="shared" si="5"/>
        <v>0</v>
      </c>
      <c r="AF27">
        <f t="shared" si="5"/>
        <v>0</v>
      </c>
      <c r="AG27">
        <f t="shared" si="5"/>
        <v>0</v>
      </c>
      <c r="AH27">
        <f t="shared" si="5"/>
        <v>0</v>
      </c>
      <c r="AI27">
        <f t="shared" si="5"/>
        <v>0</v>
      </c>
      <c r="AJ27">
        <f t="shared" si="5"/>
        <v>0</v>
      </c>
      <c r="AK27">
        <f t="shared" si="5"/>
        <v>0</v>
      </c>
      <c r="AL27">
        <f t="shared" si="5"/>
        <v>0</v>
      </c>
      <c r="AM27">
        <f t="shared" si="5"/>
        <v>0</v>
      </c>
      <c r="AN27">
        <f t="shared" si="5"/>
        <v>0</v>
      </c>
      <c r="AO27">
        <f t="shared" si="5"/>
        <v>0</v>
      </c>
      <c r="AP27">
        <f t="shared" si="5"/>
        <v>0</v>
      </c>
      <c r="AQ27">
        <f t="shared" si="5"/>
        <v>0</v>
      </c>
      <c r="AR27">
        <f t="shared" si="5"/>
        <v>0</v>
      </c>
      <c r="AS27">
        <f t="shared" si="5"/>
        <v>0</v>
      </c>
      <c r="AU27">
        <f t="shared" si="2"/>
        <v>0</v>
      </c>
    </row>
    <row r="28" spans="1:51" x14ac:dyDescent="0.35">
      <c r="A28" t="s">
        <v>56</v>
      </c>
      <c r="B28">
        <f>COUNTIF(B2:B18,"nonat")</f>
        <v>0</v>
      </c>
      <c r="C28">
        <f t="shared" ref="C28:AS28" si="6">COUNTIF(C2:C18,"nonat")</f>
        <v>0</v>
      </c>
      <c r="D28">
        <f t="shared" si="6"/>
        <v>0</v>
      </c>
      <c r="E28">
        <f t="shared" si="6"/>
        <v>0</v>
      </c>
      <c r="F28">
        <f t="shared" si="6"/>
        <v>0</v>
      </c>
      <c r="G28">
        <f t="shared" si="6"/>
        <v>0</v>
      </c>
      <c r="H28">
        <f t="shared" si="6"/>
        <v>0</v>
      </c>
      <c r="I28">
        <f t="shared" si="6"/>
        <v>0</v>
      </c>
      <c r="J28">
        <f t="shared" si="6"/>
        <v>0</v>
      </c>
      <c r="K28">
        <f t="shared" si="6"/>
        <v>0</v>
      </c>
      <c r="L28">
        <f t="shared" si="6"/>
        <v>0</v>
      </c>
      <c r="M28">
        <f t="shared" si="6"/>
        <v>0</v>
      </c>
      <c r="N28">
        <f t="shared" si="6"/>
        <v>0</v>
      </c>
      <c r="O28">
        <f t="shared" si="6"/>
        <v>0</v>
      </c>
      <c r="P28">
        <f t="shared" si="6"/>
        <v>0</v>
      </c>
      <c r="Q28">
        <f t="shared" si="6"/>
        <v>0</v>
      </c>
      <c r="R28">
        <f t="shared" si="6"/>
        <v>0</v>
      </c>
      <c r="S28">
        <f t="shared" si="6"/>
        <v>0</v>
      </c>
      <c r="T28">
        <f t="shared" si="6"/>
        <v>0</v>
      </c>
      <c r="U28">
        <f t="shared" si="6"/>
        <v>0</v>
      </c>
      <c r="V28">
        <f t="shared" si="6"/>
        <v>0</v>
      </c>
      <c r="W28">
        <f t="shared" si="6"/>
        <v>0</v>
      </c>
      <c r="X28">
        <f t="shared" si="6"/>
        <v>0</v>
      </c>
      <c r="Y28">
        <f t="shared" si="6"/>
        <v>0</v>
      </c>
      <c r="Z28">
        <f t="shared" si="6"/>
        <v>0</v>
      </c>
      <c r="AA28">
        <f t="shared" si="6"/>
        <v>0</v>
      </c>
      <c r="AB28">
        <f t="shared" si="6"/>
        <v>1</v>
      </c>
      <c r="AC28">
        <f t="shared" si="6"/>
        <v>2</v>
      </c>
      <c r="AD28">
        <f t="shared" si="6"/>
        <v>2</v>
      </c>
      <c r="AE28">
        <f t="shared" si="6"/>
        <v>2</v>
      </c>
      <c r="AF28">
        <f t="shared" si="6"/>
        <v>2</v>
      </c>
      <c r="AG28">
        <f t="shared" si="6"/>
        <v>2</v>
      </c>
      <c r="AH28">
        <f t="shared" si="6"/>
        <v>2</v>
      </c>
      <c r="AI28">
        <f t="shared" si="6"/>
        <v>2</v>
      </c>
      <c r="AJ28">
        <f t="shared" si="6"/>
        <v>2</v>
      </c>
      <c r="AK28">
        <f t="shared" si="6"/>
        <v>2</v>
      </c>
      <c r="AL28">
        <f t="shared" si="6"/>
        <v>2</v>
      </c>
      <c r="AM28">
        <f t="shared" si="6"/>
        <v>2</v>
      </c>
      <c r="AN28">
        <f t="shared" si="6"/>
        <v>2</v>
      </c>
      <c r="AO28">
        <f t="shared" si="6"/>
        <v>2</v>
      </c>
      <c r="AP28">
        <f t="shared" si="6"/>
        <v>2</v>
      </c>
      <c r="AQ28">
        <f t="shared" si="6"/>
        <v>2</v>
      </c>
      <c r="AR28">
        <f t="shared" si="6"/>
        <v>2</v>
      </c>
      <c r="AS28">
        <f t="shared" si="6"/>
        <v>2</v>
      </c>
      <c r="AU28">
        <f t="shared" si="2"/>
        <v>35</v>
      </c>
    </row>
    <row r="30" spans="1:51" x14ac:dyDescent="0.35">
      <c r="B30">
        <f>SUM(B23:B28)</f>
        <v>17</v>
      </c>
      <c r="C30">
        <f t="shared" ref="C30:AS30" si="7">SUM(C23:C28)</f>
        <v>17</v>
      </c>
      <c r="D30">
        <f t="shared" si="7"/>
        <v>17</v>
      </c>
      <c r="E30">
        <f t="shared" si="7"/>
        <v>17</v>
      </c>
      <c r="F30">
        <f t="shared" si="7"/>
        <v>17</v>
      </c>
      <c r="G30">
        <f t="shared" si="7"/>
        <v>17</v>
      </c>
      <c r="H30">
        <f t="shared" si="7"/>
        <v>17</v>
      </c>
      <c r="I30">
        <f t="shared" si="7"/>
        <v>17</v>
      </c>
      <c r="J30">
        <f t="shared" si="7"/>
        <v>17</v>
      </c>
      <c r="K30">
        <f t="shared" si="7"/>
        <v>17</v>
      </c>
      <c r="L30">
        <f t="shared" si="7"/>
        <v>17</v>
      </c>
      <c r="M30">
        <f t="shared" si="7"/>
        <v>17</v>
      </c>
      <c r="N30">
        <f t="shared" si="7"/>
        <v>17</v>
      </c>
      <c r="O30">
        <f t="shared" si="7"/>
        <v>17</v>
      </c>
      <c r="P30">
        <f t="shared" si="7"/>
        <v>17</v>
      </c>
      <c r="Q30">
        <f t="shared" si="7"/>
        <v>17</v>
      </c>
      <c r="R30">
        <f t="shared" si="7"/>
        <v>17</v>
      </c>
      <c r="S30">
        <f t="shared" si="7"/>
        <v>17</v>
      </c>
      <c r="T30">
        <f t="shared" si="7"/>
        <v>17</v>
      </c>
      <c r="U30">
        <f t="shared" si="7"/>
        <v>17</v>
      </c>
      <c r="V30">
        <f t="shared" si="7"/>
        <v>17</v>
      </c>
      <c r="W30">
        <f t="shared" si="7"/>
        <v>17</v>
      </c>
      <c r="X30">
        <f t="shared" si="7"/>
        <v>17</v>
      </c>
      <c r="Y30">
        <f t="shared" si="7"/>
        <v>17</v>
      </c>
      <c r="Z30">
        <f t="shared" si="7"/>
        <v>17</v>
      </c>
      <c r="AA30">
        <f t="shared" si="7"/>
        <v>17</v>
      </c>
      <c r="AB30">
        <f t="shared" si="7"/>
        <v>17</v>
      </c>
      <c r="AC30">
        <f t="shared" si="7"/>
        <v>17</v>
      </c>
      <c r="AD30">
        <f t="shared" si="7"/>
        <v>17</v>
      </c>
      <c r="AE30">
        <f t="shared" si="7"/>
        <v>17</v>
      </c>
      <c r="AF30">
        <f t="shared" si="7"/>
        <v>17</v>
      </c>
      <c r="AG30">
        <f t="shared" si="7"/>
        <v>17</v>
      </c>
      <c r="AH30">
        <f t="shared" si="7"/>
        <v>17</v>
      </c>
      <c r="AI30">
        <f t="shared" si="7"/>
        <v>17</v>
      </c>
      <c r="AJ30">
        <f t="shared" si="7"/>
        <v>17</v>
      </c>
      <c r="AK30">
        <f t="shared" si="7"/>
        <v>17</v>
      </c>
      <c r="AL30">
        <f t="shared" si="7"/>
        <v>17</v>
      </c>
      <c r="AM30">
        <f t="shared" si="7"/>
        <v>17</v>
      </c>
      <c r="AN30">
        <f t="shared" si="7"/>
        <v>17</v>
      </c>
      <c r="AO30">
        <f t="shared" si="7"/>
        <v>17</v>
      </c>
      <c r="AP30">
        <f t="shared" si="7"/>
        <v>17</v>
      </c>
      <c r="AQ30">
        <f t="shared" si="7"/>
        <v>17</v>
      </c>
      <c r="AR30">
        <f t="shared" si="7"/>
        <v>17</v>
      </c>
      <c r="AS30">
        <f t="shared" si="7"/>
        <v>17</v>
      </c>
    </row>
  </sheetData>
  <sortState xmlns:xlrd2="http://schemas.microsoft.com/office/spreadsheetml/2017/richdata2" ref="A2:A20">
    <sortCondition ref="A2:A20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2022-07-14T15:35:55Z</dcterms:created>
  <dcterms:modified xsi:type="dcterms:W3CDTF">2022-11-07T10:32:07Z</dcterms:modified>
</cp:coreProperties>
</file>