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A08EB0D9-37EA-46C8-91EB-34FDDC9B7F81}" xr6:coauthVersionLast="47" xr6:coauthVersionMax="47" xr10:uidLastSave="{00000000-0000-0000-0000-000000000000}"/>
  <bookViews>
    <workbookView xWindow="28680" yWindow="-120" windowWidth="20730" windowHeight="11160" activeTab="2" xr2:uid="{E46B927D-915F-4547-B2C1-C9C10E87A2F8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23" i="2" l="1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AS16" i="2"/>
  <c r="AR16" i="2"/>
  <c r="AQ16" i="2"/>
  <c r="AQ25" i="2" s="1"/>
  <c r="AP16" i="2"/>
  <c r="AO16" i="2"/>
  <c r="AN16" i="2"/>
  <c r="AM16" i="2"/>
  <c r="AM25" i="2" s="1"/>
  <c r="AL16" i="2"/>
  <c r="AK16" i="2"/>
  <c r="AJ16" i="2"/>
  <c r="AI16" i="2"/>
  <c r="AI25" i="2" s="1"/>
  <c r="AH16" i="2"/>
  <c r="AG16" i="2"/>
  <c r="AF16" i="2"/>
  <c r="AE16" i="2"/>
  <c r="AE25" i="2" s="1"/>
  <c r="AD16" i="2"/>
  <c r="AC16" i="2"/>
  <c r="AB16" i="2"/>
  <c r="AA16" i="2"/>
  <c r="AA25" i="2" s="1"/>
  <c r="Z16" i="2"/>
  <c r="Y16" i="2"/>
  <c r="X16" i="2"/>
  <c r="W16" i="2"/>
  <c r="W25" i="2" s="1"/>
  <c r="V16" i="2"/>
  <c r="U16" i="2"/>
  <c r="T16" i="2"/>
  <c r="S16" i="2"/>
  <c r="S25" i="2" s="1"/>
  <c r="R16" i="2"/>
  <c r="Q16" i="2"/>
  <c r="P16" i="2"/>
  <c r="O16" i="2"/>
  <c r="O25" i="2" s="1"/>
  <c r="N16" i="2"/>
  <c r="M16" i="2"/>
  <c r="L16" i="2"/>
  <c r="K16" i="2"/>
  <c r="K25" i="2" s="1"/>
  <c r="J16" i="2"/>
  <c r="I16" i="2"/>
  <c r="H16" i="2"/>
  <c r="G16" i="2"/>
  <c r="G25" i="2" s="1"/>
  <c r="F16" i="2"/>
  <c r="E16" i="2"/>
  <c r="D16" i="2"/>
  <c r="C16" i="2"/>
  <c r="C25" i="2" s="1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AS14" i="2"/>
  <c r="AS25" i="2" s="1"/>
  <c r="AR14" i="2"/>
  <c r="AQ14" i="2"/>
  <c r="AP14" i="2"/>
  <c r="AP25" i="2" s="1"/>
  <c r="AO14" i="2"/>
  <c r="AO25" i="2" s="1"/>
  <c r="AN14" i="2"/>
  <c r="AM14" i="2"/>
  <c r="AL14" i="2"/>
  <c r="AL25" i="2" s="1"/>
  <c r="AK14" i="2"/>
  <c r="AK25" i="2" s="1"/>
  <c r="AJ14" i="2"/>
  <c r="AI14" i="2"/>
  <c r="AH14" i="2"/>
  <c r="AH25" i="2" s="1"/>
  <c r="AG14" i="2"/>
  <c r="AG25" i="2" s="1"/>
  <c r="AF14" i="2"/>
  <c r="AE14" i="2"/>
  <c r="AD14" i="2"/>
  <c r="AD25" i="2" s="1"/>
  <c r="AC14" i="2"/>
  <c r="AC25" i="2" s="1"/>
  <c r="AB14" i="2"/>
  <c r="AA14" i="2"/>
  <c r="Z14" i="2"/>
  <c r="Z25" i="2" s="1"/>
  <c r="Y14" i="2"/>
  <c r="Y25" i="2" s="1"/>
  <c r="X14" i="2"/>
  <c r="W14" i="2"/>
  <c r="V14" i="2"/>
  <c r="V25" i="2" s="1"/>
  <c r="U14" i="2"/>
  <c r="U25" i="2" s="1"/>
  <c r="T14" i="2"/>
  <c r="S14" i="2"/>
  <c r="R14" i="2"/>
  <c r="R25" i="2" s="1"/>
  <c r="Q14" i="2"/>
  <c r="Q25" i="2" s="1"/>
  <c r="P14" i="2"/>
  <c r="O14" i="2"/>
  <c r="N14" i="2"/>
  <c r="N25" i="2" s="1"/>
  <c r="M14" i="2"/>
  <c r="M25" i="2" s="1"/>
  <c r="L14" i="2"/>
  <c r="K14" i="2"/>
  <c r="J14" i="2"/>
  <c r="J25" i="2" s="1"/>
  <c r="I14" i="2"/>
  <c r="I25" i="2" s="1"/>
  <c r="H14" i="2"/>
  <c r="G14" i="2"/>
  <c r="F14" i="2"/>
  <c r="F25" i="2" s="1"/>
  <c r="E14" i="2"/>
  <c r="E25" i="2" s="1"/>
  <c r="D14" i="2"/>
  <c r="C14" i="2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AS14" i="3"/>
  <c r="AR14" i="3"/>
  <c r="AR19" i="3" s="1"/>
  <c r="AQ14" i="3"/>
  <c r="AQ19" i="3" s="1"/>
  <c r="AP14" i="3"/>
  <c r="AO14" i="3"/>
  <c r="AN14" i="3"/>
  <c r="AM14" i="3"/>
  <c r="AM19" i="3" s="1"/>
  <c r="AL14" i="3"/>
  <c r="AK14" i="3"/>
  <c r="AJ14" i="3"/>
  <c r="AI14" i="3"/>
  <c r="AI19" i="3" s="1"/>
  <c r="AH14" i="3"/>
  <c r="AG14" i="3"/>
  <c r="AF14" i="3"/>
  <c r="AE14" i="3"/>
  <c r="AE19" i="3" s="1"/>
  <c r="AD14" i="3"/>
  <c r="AC14" i="3"/>
  <c r="AB14" i="3"/>
  <c r="AA14" i="3"/>
  <c r="AA19" i="3" s="1"/>
  <c r="Z14" i="3"/>
  <c r="Y14" i="3"/>
  <c r="X14" i="3"/>
  <c r="W14" i="3"/>
  <c r="W19" i="3" s="1"/>
  <c r="V14" i="3"/>
  <c r="U14" i="3"/>
  <c r="T14" i="3"/>
  <c r="S14" i="3"/>
  <c r="S19" i="3" s="1"/>
  <c r="R14" i="3"/>
  <c r="Q14" i="3"/>
  <c r="P14" i="3"/>
  <c r="O14" i="3"/>
  <c r="O19" i="3" s="1"/>
  <c r="N14" i="3"/>
  <c r="M14" i="3"/>
  <c r="L14" i="3"/>
  <c r="K14" i="3"/>
  <c r="K19" i="3" s="1"/>
  <c r="J14" i="3"/>
  <c r="I14" i="3"/>
  <c r="H14" i="3"/>
  <c r="G14" i="3"/>
  <c r="G19" i="3" s="1"/>
  <c r="F14" i="3"/>
  <c r="E14" i="3"/>
  <c r="D14" i="3"/>
  <c r="C14" i="3"/>
  <c r="C19" i="3" s="1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AS12" i="3"/>
  <c r="AS19" i="3" s="1"/>
  <c r="AR12" i="3"/>
  <c r="AQ12" i="3"/>
  <c r="AP12" i="3"/>
  <c r="AO12" i="3"/>
  <c r="AO19" i="3" s="1"/>
  <c r="AN12" i="3"/>
  <c r="AN19" i="3" s="1"/>
  <c r="AM12" i="3"/>
  <c r="AL12" i="3"/>
  <c r="AK12" i="3"/>
  <c r="AK19" i="3" s="1"/>
  <c r="AJ12" i="3"/>
  <c r="AJ19" i="3" s="1"/>
  <c r="AI12" i="3"/>
  <c r="AH12" i="3"/>
  <c r="AG12" i="3"/>
  <c r="AG19" i="3" s="1"/>
  <c r="AF12" i="3"/>
  <c r="AF19" i="3" s="1"/>
  <c r="AE12" i="3"/>
  <c r="AD12" i="3"/>
  <c r="AC12" i="3"/>
  <c r="AC19" i="3" s="1"/>
  <c r="AB12" i="3"/>
  <c r="AB19" i="3" s="1"/>
  <c r="AA12" i="3"/>
  <c r="Z12" i="3"/>
  <c r="Y12" i="3"/>
  <c r="Y19" i="3" s="1"/>
  <c r="X12" i="3"/>
  <c r="X19" i="3" s="1"/>
  <c r="W12" i="3"/>
  <c r="V12" i="3"/>
  <c r="U12" i="3"/>
  <c r="U19" i="3" s="1"/>
  <c r="T12" i="3"/>
  <c r="T19" i="3" s="1"/>
  <c r="S12" i="3"/>
  <c r="R12" i="3"/>
  <c r="Q12" i="3"/>
  <c r="Q19" i="3" s="1"/>
  <c r="P12" i="3"/>
  <c r="P19" i="3" s="1"/>
  <c r="O12" i="3"/>
  <c r="N12" i="3"/>
  <c r="M12" i="3"/>
  <c r="M19" i="3" s="1"/>
  <c r="L12" i="3"/>
  <c r="L19" i="3" s="1"/>
  <c r="K12" i="3"/>
  <c r="J12" i="3"/>
  <c r="I12" i="3"/>
  <c r="I19" i="3" s="1"/>
  <c r="H12" i="3"/>
  <c r="H19" i="3" s="1"/>
  <c r="G12" i="3"/>
  <c r="F12" i="3"/>
  <c r="E12" i="3"/>
  <c r="E19" i="3" s="1"/>
  <c r="D12" i="3"/>
  <c r="D19" i="3" s="1"/>
  <c r="C12" i="3"/>
  <c r="B17" i="3"/>
  <c r="B16" i="3"/>
  <c r="B15" i="3"/>
  <c r="B14" i="3"/>
  <c r="B13" i="3"/>
  <c r="B19" i="3" s="1"/>
  <c r="B12" i="3"/>
  <c r="AR25" i="2"/>
  <c r="AN25" i="2"/>
  <c r="AJ25" i="2"/>
  <c r="AF25" i="2"/>
  <c r="AB25" i="2"/>
  <c r="X25" i="2"/>
  <c r="T25" i="2"/>
  <c r="P25" i="2"/>
  <c r="L25" i="2"/>
  <c r="H25" i="2"/>
  <c r="D25" i="2"/>
  <c r="B25" i="2"/>
  <c r="AP19" i="3"/>
  <c r="AL19" i="3"/>
  <c r="AH19" i="3"/>
  <c r="AD19" i="3"/>
  <c r="Z19" i="3"/>
  <c r="V19" i="3"/>
  <c r="R19" i="3"/>
  <c r="N19" i="3"/>
  <c r="J19" i="3"/>
  <c r="F19" i="3"/>
  <c r="AY13" i="2"/>
  <c r="AX13" i="2"/>
  <c r="AW13" i="2"/>
  <c r="AV13" i="2"/>
  <c r="AU13" i="2"/>
  <c r="AU12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2" i="3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2" i="2"/>
  <c r="B23" i="2" s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AW12" i="3" l="1"/>
  <c r="AX12" i="3"/>
  <c r="AV12" i="3"/>
  <c r="AY12" i="3"/>
  <c r="B16" i="2"/>
  <c r="B20" i="2"/>
  <c r="B17" i="2"/>
  <c r="B21" i="2"/>
  <c r="B14" i="2"/>
  <c r="B18" i="2"/>
  <c r="B22" i="2"/>
  <c r="B15" i="2"/>
  <c r="B19" i="2"/>
  <c r="AU28" i="1"/>
  <c r="AU44" i="1"/>
  <c r="AU16" i="1"/>
  <c r="AU24" i="1"/>
  <c r="AU32" i="1"/>
  <c r="AU36" i="1"/>
  <c r="AU40" i="1"/>
  <c r="AU20" i="1"/>
  <c r="AX15" i="1"/>
  <c r="AY16" i="1"/>
  <c r="AW17" i="1"/>
  <c r="AX19" i="1"/>
  <c r="AY20" i="1"/>
  <c r="AW21" i="1"/>
  <c r="AX23" i="1"/>
  <c r="AY24" i="1"/>
  <c r="AW25" i="1"/>
  <c r="AX27" i="1"/>
  <c r="AY28" i="1"/>
  <c r="AW29" i="1"/>
  <c r="AX31" i="1"/>
  <c r="AY32" i="1"/>
  <c r="AW33" i="1"/>
  <c r="AX35" i="1"/>
  <c r="AW37" i="1"/>
  <c r="AX39" i="1"/>
  <c r="AY40" i="1"/>
  <c r="AW41" i="1"/>
  <c r="AX43" i="1"/>
  <c r="AY44" i="1"/>
  <c r="AW45" i="1"/>
  <c r="AX47" i="1"/>
  <c r="AY36" i="1"/>
  <c r="AV25" i="1"/>
  <c r="AV37" i="1"/>
  <c r="AY15" i="1"/>
  <c r="AW20" i="1"/>
  <c r="AW28" i="1"/>
  <c r="AY31" i="1"/>
  <c r="AW36" i="1"/>
  <c r="AW40" i="1"/>
  <c r="AY47" i="1"/>
  <c r="AV21" i="1"/>
  <c r="AV33" i="1"/>
  <c r="AV41" i="1"/>
  <c r="AW24" i="1"/>
  <c r="AW32" i="1"/>
  <c r="AY43" i="1"/>
  <c r="AV18" i="1"/>
  <c r="AV22" i="1"/>
  <c r="AV26" i="1"/>
  <c r="AV30" i="1"/>
  <c r="AV34" i="1"/>
  <c r="AV38" i="1"/>
  <c r="AV42" i="1"/>
  <c r="AV46" i="1"/>
  <c r="E49" i="1"/>
  <c r="I49" i="1"/>
  <c r="M49" i="1"/>
  <c r="Q49" i="1"/>
  <c r="U49" i="1"/>
  <c r="Y49" i="1"/>
  <c r="AC49" i="1"/>
  <c r="AG49" i="1"/>
  <c r="AK49" i="1"/>
  <c r="AO49" i="1"/>
  <c r="AS49" i="1"/>
  <c r="F49" i="1"/>
  <c r="J49" i="1"/>
  <c r="N49" i="1"/>
  <c r="R49" i="1"/>
  <c r="V49" i="1"/>
  <c r="Z49" i="1"/>
  <c r="AD49" i="1"/>
  <c r="AH49" i="1"/>
  <c r="AL49" i="1"/>
  <c r="AP49" i="1"/>
  <c r="AX17" i="1"/>
  <c r="AY17" i="1"/>
  <c r="AX18" i="1"/>
  <c r="AY18" i="1"/>
  <c r="AW19" i="1"/>
  <c r="AX21" i="1"/>
  <c r="AY21" i="1"/>
  <c r="AX22" i="1"/>
  <c r="AY22" i="1"/>
  <c r="AW23" i="1"/>
  <c r="AX25" i="1"/>
  <c r="AY25" i="1"/>
  <c r="AX26" i="1"/>
  <c r="AY26" i="1"/>
  <c r="AW27" i="1"/>
  <c r="AX29" i="1"/>
  <c r="AY29" i="1"/>
  <c r="AX30" i="1"/>
  <c r="AY30" i="1"/>
  <c r="AW31" i="1"/>
  <c r="AX33" i="1"/>
  <c r="AY33" i="1"/>
  <c r="AX34" i="1"/>
  <c r="AY34" i="1"/>
  <c r="AW35" i="1"/>
  <c r="AX37" i="1"/>
  <c r="AY37" i="1"/>
  <c r="AX38" i="1"/>
  <c r="AY38" i="1"/>
  <c r="AW39" i="1"/>
  <c r="AX41" i="1"/>
  <c r="AY41" i="1"/>
  <c r="AX42" i="1"/>
  <c r="AY42" i="1"/>
  <c r="AW43" i="1"/>
  <c r="AX45" i="1"/>
  <c r="AY45" i="1"/>
  <c r="AX46" i="1"/>
  <c r="AY46" i="1"/>
  <c r="AW47" i="1"/>
  <c r="AV17" i="1"/>
  <c r="AV29" i="1"/>
  <c r="AV45" i="1"/>
  <c r="AW16" i="1"/>
  <c r="AY19" i="1"/>
  <c r="AY23" i="1"/>
  <c r="AY27" i="1"/>
  <c r="AY35" i="1"/>
  <c r="AY39" i="1"/>
  <c r="AW44" i="1"/>
  <c r="AV15" i="1"/>
  <c r="AV19" i="1"/>
  <c r="AV23" i="1"/>
  <c r="AV27" i="1"/>
  <c r="AV31" i="1"/>
  <c r="AV35" i="1"/>
  <c r="AV39" i="1"/>
  <c r="AV43" i="1"/>
  <c r="AV47" i="1"/>
  <c r="AX16" i="1"/>
  <c r="AW18" i="1"/>
  <c r="AX20" i="1"/>
  <c r="AW22" i="1"/>
  <c r="AX24" i="1"/>
  <c r="AW26" i="1"/>
  <c r="AX28" i="1"/>
  <c r="AW30" i="1"/>
  <c r="AX32" i="1"/>
  <c r="AW34" i="1"/>
  <c r="AX36" i="1"/>
  <c r="AW38" i="1"/>
  <c r="AX40" i="1"/>
  <c r="AW42" i="1"/>
  <c r="AX44" i="1"/>
  <c r="AW46" i="1"/>
  <c r="AW15" i="1"/>
  <c r="AV16" i="1"/>
  <c r="AU17" i="1"/>
  <c r="AV20" i="1"/>
  <c r="AU21" i="1"/>
  <c r="AV24" i="1"/>
  <c r="AU25" i="1"/>
  <c r="AV28" i="1"/>
  <c r="AU29" i="1"/>
  <c r="AV32" i="1"/>
  <c r="AU33" i="1"/>
  <c r="AV36" i="1"/>
  <c r="AU37" i="1"/>
  <c r="AV40" i="1"/>
  <c r="AU41" i="1"/>
  <c r="AV44" i="1"/>
  <c r="AU45" i="1"/>
  <c r="AU18" i="1"/>
  <c r="AU22" i="1"/>
  <c r="AU26" i="1"/>
  <c r="AU30" i="1"/>
  <c r="AU34" i="1"/>
  <c r="AU38" i="1"/>
  <c r="AU42" i="1"/>
  <c r="AU46" i="1"/>
  <c r="C49" i="1"/>
  <c r="G49" i="1"/>
  <c r="K49" i="1"/>
  <c r="O49" i="1"/>
  <c r="S49" i="1"/>
  <c r="W49" i="1"/>
  <c r="AA49" i="1"/>
  <c r="AE49" i="1"/>
  <c r="AI49" i="1"/>
  <c r="AM49" i="1"/>
  <c r="AQ49" i="1"/>
  <c r="AU15" i="1"/>
  <c r="AU19" i="1"/>
  <c r="AU23" i="1"/>
  <c r="AU27" i="1"/>
  <c r="AU31" i="1"/>
  <c r="AU35" i="1"/>
  <c r="AU39" i="1"/>
  <c r="AU43" i="1"/>
  <c r="AU47" i="1"/>
  <c r="D49" i="1"/>
  <c r="H49" i="1"/>
  <c r="L49" i="1"/>
  <c r="P49" i="1"/>
  <c r="T49" i="1"/>
  <c r="X49" i="1"/>
  <c r="AB49" i="1"/>
  <c r="AF49" i="1"/>
  <c r="AJ49" i="1"/>
  <c r="AN49" i="1"/>
  <c r="AR49" i="1"/>
  <c r="B49" i="1"/>
  <c r="AW49" i="1" l="1"/>
  <c r="AX49" i="1"/>
  <c r="AU20" i="2"/>
  <c r="AW18" i="2"/>
  <c r="AY16" i="2"/>
  <c r="AV16" i="2"/>
  <c r="AV49" i="1"/>
  <c r="AY23" i="2"/>
  <c r="AY49" i="1"/>
  <c r="AU15" i="3"/>
  <c r="AV20" i="2"/>
  <c r="AV23" i="2"/>
  <c r="AV17" i="3"/>
  <c r="AX15" i="3"/>
  <c r="AX14" i="2"/>
  <c r="AU49" i="1"/>
  <c r="AU16" i="2"/>
  <c r="AX17" i="3"/>
  <c r="AW13" i="3"/>
  <c r="AW19" i="3" s="1"/>
  <c r="AW14" i="3"/>
  <c r="AX18" i="2"/>
  <c r="AX15" i="2"/>
  <c r="AW23" i="2"/>
  <c r="AV15" i="2"/>
  <c r="AU15" i="2"/>
  <c r="AV15" i="3"/>
  <c r="AY20" i="2"/>
  <c r="AV18" i="2"/>
  <c r="AU18" i="2"/>
  <c r="AY16" i="3"/>
  <c r="AW20" i="2"/>
  <c r="AX19" i="2"/>
  <c r="AY15" i="3"/>
  <c r="AY19" i="2"/>
  <c r="AY15" i="2"/>
  <c r="AY14" i="2"/>
  <c r="AU23" i="2"/>
  <c r="AV14" i="3"/>
  <c r="AU14" i="3"/>
  <c r="AX16" i="3"/>
  <c r="AV13" i="3"/>
  <c r="AU13" i="3"/>
  <c r="AW17" i="3"/>
  <c r="AU16" i="3"/>
  <c r="AV16" i="3"/>
  <c r="AW22" i="2"/>
  <c r="AU17" i="3"/>
  <c r="AX22" i="2"/>
  <c r="AY18" i="2"/>
  <c r="AV14" i="2"/>
  <c r="AU14" i="2"/>
  <c r="AX23" i="2"/>
  <c r="AY14" i="3"/>
  <c r="AX14" i="3"/>
  <c r="AW16" i="3"/>
  <c r="AW17" i="2"/>
  <c r="AW21" i="2"/>
  <c r="AY17" i="2"/>
  <c r="AW14" i="2"/>
  <c r="AY22" i="2"/>
  <c r="AX17" i="2"/>
  <c r="AW15" i="2"/>
  <c r="AX21" i="2"/>
  <c r="AV21" i="2"/>
  <c r="AU21" i="2"/>
  <c r="AY13" i="3"/>
  <c r="AY19" i="3" s="1"/>
  <c r="AX13" i="3"/>
  <c r="AX19" i="3" s="1"/>
  <c r="AW15" i="3"/>
  <c r="AW19" i="2"/>
  <c r="AV19" i="2"/>
  <c r="AU19" i="2"/>
  <c r="AX16" i="2"/>
  <c r="AY21" i="2"/>
  <c r="AV22" i="2"/>
  <c r="AU22" i="2"/>
  <c r="AX20" i="2"/>
  <c r="AV17" i="2"/>
  <c r="AU17" i="2"/>
  <c r="AY17" i="3"/>
  <c r="AW16" i="2"/>
  <c r="AU25" i="2" l="1"/>
  <c r="AX25" i="2"/>
  <c r="AY25" i="2"/>
  <c r="AV25" i="2"/>
  <c r="AW25" i="2"/>
  <c r="AU19" i="3"/>
  <c r="AV19" i="3"/>
</calcChain>
</file>

<file path=xl/sharedStrings.xml><?xml version="1.0" encoding="utf-8"?>
<sst xmlns="http://schemas.openxmlformats.org/spreadsheetml/2006/main" count="442" uniqueCount="57">
  <si>
    <t>MDC</t>
  </si>
  <si>
    <t>UD</t>
  </si>
  <si>
    <t>ACB</t>
  </si>
  <si>
    <t>LSD</t>
  </si>
  <si>
    <t>AERF</t>
  </si>
  <si>
    <t>LCIT</t>
  </si>
  <si>
    <t>LIT</t>
  </si>
  <si>
    <t>FIT</t>
  </si>
  <si>
    <t>FCIT</t>
  </si>
  <si>
    <t>PCB</t>
  </si>
  <si>
    <t>IwERT</t>
  </si>
  <si>
    <t>LERT</t>
  </si>
  <si>
    <t>UASC</t>
  </si>
  <si>
    <t>FERT</t>
  </si>
  <si>
    <t>LCERT</t>
  </si>
  <si>
    <t>X</t>
  </si>
  <si>
    <t>PERF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</si>
  <si>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</si>
  <si>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</si>
  <si>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</si>
  <si>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</si>
  <si>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</si>
  <si>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</si>
  <si>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</si>
  <si>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</si>
  <si>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ERwIT</t>
  </si>
  <si>
    <t>I&amp;ERT</t>
  </si>
  <si>
    <t>ER&amp;M&amp;IT</t>
  </si>
  <si>
    <t>CU</t>
  </si>
  <si>
    <t>FCERT</t>
  </si>
  <si>
    <t>FMT</t>
  </si>
  <si>
    <t>FCMT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</si>
  <si>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</si>
  <si>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</si>
  <si>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</si>
  <si>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</si>
  <si>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</si>
  <si>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</si>
  <si>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</si>
  <si>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</si>
  <si>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</si>
  <si>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</si>
  <si>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</si>
  <si>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</si>
  <si>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74-17</t>
  </si>
  <si>
    <t>74-84</t>
  </si>
  <si>
    <t>85-98</t>
  </si>
  <si>
    <t>99-07</t>
  </si>
  <si>
    <t>08-17</t>
  </si>
  <si>
    <t>Armenia</t>
  </si>
  <si>
    <t>Azerbaijan</t>
  </si>
  <si>
    <t>Georgia</t>
  </si>
  <si>
    <t>Kazakhstan</t>
  </si>
  <si>
    <t>Kyrgyz Republic</t>
  </si>
  <si>
    <t>Tajikistan</t>
  </si>
  <si>
    <t>Turkmenistan</t>
  </si>
  <si>
    <t>Uzbekistan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</si>
</sst>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quotePrefix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8C7A-5FD4-4967-ACBF-9A8BF404025A}">
  <dimension ref="A1:AY49"/>
  <sheetViews>
    <sheetView workbookViewId="0">
      <selection activeCell="A2" sqref="A2:A9"/>
    </sheetView>
  </sheetViews>
  <sheetFormatPr defaultRowHeight="14.5" x14ac:dyDescent="0.35"/>
  <cols>
    <col min="1" max="1" width="13.26953125" customWidth="1"/>
  </cols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49</v>
      </c>
      <c r="B2" s="2" t="s">
        <v>15</v>
      </c>
      <c r="C2" s="2" t="s">
        <v>15</v>
      </c>
      <c r="D2" s="2" t="s">
        <v>15</v>
      </c>
      <c r="E2" s="2" t="s">
        <v>15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15</v>
      </c>
      <c r="L2" s="2" t="s">
        <v>15</v>
      </c>
      <c r="M2" s="2" t="s">
        <v>15</v>
      </c>
      <c r="N2" s="2" t="s">
        <v>15</v>
      </c>
      <c r="O2" s="2" t="s">
        <v>15</v>
      </c>
      <c r="P2" s="2" t="s">
        <v>15</v>
      </c>
      <c r="Q2" s="2" t="s">
        <v>15</v>
      </c>
      <c r="R2" s="2" t="s">
        <v>15</v>
      </c>
      <c r="S2" s="2" t="s">
        <v>15</v>
      </c>
      <c r="T2" s="2" t="s">
        <v>1</v>
      </c>
      <c r="U2" s="2" t="s">
        <v>1</v>
      </c>
      <c r="V2" s="2" t="s">
        <v>1</v>
      </c>
      <c r="W2" s="2" t="s">
        <v>3</v>
      </c>
      <c r="X2" s="2" t="s">
        <v>3</v>
      </c>
      <c r="Y2" s="2" t="s">
        <v>3</v>
      </c>
      <c r="Z2" s="2" t="s">
        <v>3</v>
      </c>
      <c r="AA2" s="2" t="s">
        <v>3</v>
      </c>
      <c r="AB2" s="2" t="s">
        <v>3</v>
      </c>
      <c r="AC2" s="2" t="s">
        <v>3</v>
      </c>
      <c r="AD2" s="2" t="s">
        <v>3</v>
      </c>
      <c r="AE2" s="2" t="s">
        <v>3</v>
      </c>
      <c r="AF2" s="2" t="s">
        <v>3</v>
      </c>
      <c r="AG2" s="2" t="s">
        <v>3</v>
      </c>
      <c r="AH2" s="2" t="s">
        <v>3</v>
      </c>
      <c r="AI2" s="2" t="s">
        <v>3</v>
      </c>
      <c r="AJ2" s="2" t="s">
        <v>3</v>
      </c>
      <c r="AK2" s="2" t="s">
        <v>3</v>
      </c>
      <c r="AL2" s="2" t="s">
        <v>3</v>
      </c>
      <c r="AM2" s="2" t="s">
        <v>6</v>
      </c>
      <c r="AN2" s="2" t="s">
        <v>6</v>
      </c>
      <c r="AO2" s="2" t="s">
        <v>6</v>
      </c>
      <c r="AP2" s="2" t="s">
        <v>6</v>
      </c>
      <c r="AQ2" s="2" t="s">
        <v>6</v>
      </c>
      <c r="AR2" s="2" t="s">
        <v>6</v>
      </c>
      <c r="AS2" s="2" t="s">
        <v>6</v>
      </c>
    </row>
    <row r="3" spans="1:51" x14ac:dyDescent="0.35">
      <c r="A3" t="s">
        <v>50</v>
      </c>
      <c r="B3" s="2" t="s">
        <v>15</v>
      </c>
      <c r="C3" s="2" t="s">
        <v>15</v>
      </c>
      <c r="D3" s="2" t="s">
        <v>15</v>
      </c>
      <c r="E3" s="2" t="s">
        <v>15</v>
      </c>
      <c r="F3" s="2" t="s">
        <v>15</v>
      </c>
      <c r="G3" s="2" t="s">
        <v>15</v>
      </c>
      <c r="H3" s="2" t="s">
        <v>15</v>
      </c>
      <c r="I3" s="2" t="s">
        <v>15</v>
      </c>
      <c r="J3" s="2" t="s">
        <v>15</v>
      </c>
      <c r="K3" s="2" t="s">
        <v>15</v>
      </c>
      <c r="L3" s="2" t="s">
        <v>15</v>
      </c>
      <c r="M3" s="2" t="s">
        <v>15</v>
      </c>
      <c r="N3" s="2" t="s">
        <v>15</v>
      </c>
      <c r="O3" s="2" t="s">
        <v>15</v>
      </c>
      <c r="P3" s="2" t="s">
        <v>15</v>
      </c>
      <c r="Q3" s="2" t="s">
        <v>15</v>
      </c>
      <c r="R3" s="2" t="s">
        <v>15</v>
      </c>
      <c r="S3" s="2" t="s">
        <v>15</v>
      </c>
      <c r="T3" s="2" t="s">
        <v>1</v>
      </c>
      <c r="U3" s="2" t="s">
        <v>1</v>
      </c>
      <c r="V3" s="2" t="s">
        <v>1</v>
      </c>
      <c r="W3" s="2" t="s">
        <v>3</v>
      </c>
      <c r="X3" s="2" t="s">
        <v>3</v>
      </c>
      <c r="Y3" s="2" t="s">
        <v>3</v>
      </c>
      <c r="Z3" s="2" t="s">
        <v>3</v>
      </c>
      <c r="AA3" s="2" t="s">
        <v>3</v>
      </c>
      <c r="AB3" s="2" t="s">
        <v>3</v>
      </c>
      <c r="AC3" s="2" t="s">
        <v>3</v>
      </c>
      <c r="AD3" s="2" t="s">
        <v>3</v>
      </c>
      <c r="AE3" s="2" t="s">
        <v>3</v>
      </c>
      <c r="AF3" s="2" t="s">
        <v>3</v>
      </c>
      <c r="AG3" s="2" t="s">
        <v>3</v>
      </c>
      <c r="AH3" s="2" t="s">
        <v>3</v>
      </c>
      <c r="AI3" s="2" t="s">
        <v>3</v>
      </c>
      <c r="AJ3" s="2" t="s">
        <v>3</v>
      </c>
      <c r="AK3" s="2" t="s">
        <v>3</v>
      </c>
      <c r="AL3" s="2" t="s">
        <v>3</v>
      </c>
      <c r="AM3" s="2" t="s">
        <v>3</v>
      </c>
      <c r="AN3" s="2" t="s">
        <v>3</v>
      </c>
      <c r="AO3" s="2" t="s">
        <v>3</v>
      </c>
      <c r="AP3" s="2" t="s">
        <v>3</v>
      </c>
      <c r="AQ3" s="2" t="s">
        <v>3</v>
      </c>
      <c r="AR3" s="2" t="s">
        <v>3</v>
      </c>
      <c r="AS3" s="2" t="s">
        <v>3</v>
      </c>
    </row>
    <row r="4" spans="1:51" x14ac:dyDescent="0.35">
      <c r="A4" t="s">
        <v>51</v>
      </c>
      <c r="B4" s="2" t="s">
        <v>15</v>
      </c>
      <c r="C4" s="2" t="s">
        <v>15</v>
      </c>
      <c r="D4" s="2" t="s">
        <v>15</v>
      </c>
      <c r="E4" s="2" t="s">
        <v>15</v>
      </c>
      <c r="F4" s="2" t="s">
        <v>15</v>
      </c>
      <c r="G4" s="2" t="s">
        <v>15</v>
      </c>
      <c r="H4" s="2" t="s">
        <v>15</v>
      </c>
      <c r="I4" s="2" t="s">
        <v>15</v>
      </c>
      <c r="J4" s="2" t="s">
        <v>15</v>
      </c>
      <c r="K4" s="2" t="s">
        <v>15</v>
      </c>
      <c r="L4" s="2" t="s">
        <v>15</v>
      </c>
      <c r="M4" s="2" t="s">
        <v>15</v>
      </c>
      <c r="N4" s="2" t="s">
        <v>15</v>
      </c>
      <c r="O4" s="2" t="s">
        <v>15</v>
      </c>
      <c r="P4" s="2" t="s">
        <v>15</v>
      </c>
      <c r="Q4" s="2" t="s">
        <v>15</v>
      </c>
      <c r="R4" s="2" t="s">
        <v>15</v>
      </c>
      <c r="S4" s="2" t="s">
        <v>1</v>
      </c>
      <c r="T4" s="2" t="s">
        <v>1</v>
      </c>
      <c r="U4" s="2" t="s">
        <v>1</v>
      </c>
      <c r="V4" s="2" t="s">
        <v>1</v>
      </c>
      <c r="W4" s="2" t="s">
        <v>3</v>
      </c>
      <c r="X4" s="2" t="s">
        <v>3</v>
      </c>
      <c r="Y4" s="2" t="s">
        <v>3</v>
      </c>
      <c r="Z4" s="2" t="s">
        <v>3</v>
      </c>
      <c r="AA4" s="2" t="s">
        <v>3</v>
      </c>
      <c r="AB4" s="2" t="s">
        <v>3</v>
      </c>
      <c r="AC4" s="2" t="s">
        <v>3</v>
      </c>
      <c r="AD4" s="2" t="s">
        <v>3</v>
      </c>
      <c r="AE4" s="2" t="s">
        <v>3</v>
      </c>
      <c r="AF4" s="2" t="s">
        <v>3</v>
      </c>
      <c r="AG4" s="2" t="s">
        <v>3</v>
      </c>
      <c r="AH4" s="2" t="s">
        <v>3</v>
      </c>
      <c r="AI4" s="2" t="s">
        <v>3</v>
      </c>
      <c r="AJ4" s="2" t="s">
        <v>3</v>
      </c>
      <c r="AK4" s="2" t="s">
        <v>3</v>
      </c>
      <c r="AL4" s="2" t="s">
        <v>3</v>
      </c>
      <c r="AM4" s="2" t="s">
        <v>3</v>
      </c>
      <c r="AN4" s="2" t="s">
        <v>3</v>
      </c>
      <c r="AO4" s="2" t="s">
        <v>3</v>
      </c>
      <c r="AP4" s="2" t="s">
        <v>3</v>
      </c>
      <c r="AQ4" s="2" t="s">
        <v>3</v>
      </c>
      <c r="AR4" s="2" t="s">
        <v>3</v>
      </c>
      <c r="AS4" s="2" t="s">
        <v>3</v>
      </c>
    </row>
    <row r="5" spans="1:51" x14ac:dyDescent="0.35">
      <c r="A5" t="s">
        <v>52</v>
      </c>
      <c r="B5" s="2" t="s">
        <v>15</v>
      </c>
      <c r="C5" s="2" t="s">
        <v>15</v>
      </c>
      <c r="D5" s="2" t="s">
        <v>15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15</v>
      </c>
      <c r="J5" s="2" t="s">
        <v>15</v>
      </c>
      <c r="K5" s="2" t="s">
        <v>15</v>
      </c>
      <c r="L5" s="2" t="s">
        <v>15</v>
      </c>
      <c r="M5" s="2" t="s">
        <v>15</v>
      </c>
      <c r="N5" s="2" t="s">
        <v>15</v>
      </c>
      <c r="O5" s="2" t="s">
        <v>15</v>
      </c>
      <c r="P5" s="2" t="s">
        <v>15</v>
      </c>
      <c r="Q5" s="2" t="s">
        <v>15</v>
      </c>
      <c r="R5" s="2" t="s">
        <v>15</v>
      </c>
      <c r="S5" s="2" t="s">
        <v>15</v>
      </c>
      <c r="T5" s="2" t="s">
        <v>1</v>
      </c>
      <c r="U5" s="2" t="s">
        <v>1</v>
      </c>
      <c r="V5" s="2" t="s">
        <v>3</v>
      </c>
      <c r="W5" s="2" t="s">
        <v>3</v>
      </c>
      <c r="X5" s="2" t="s">
        <v>3</v>
      </c>
      <c r="Y5" s="2" t="s">
        <v>3</v>
      </c>
      <c r="Z5" s="2" t="s">
        <v>3</v>
      </c>
      <c r="AA5" s="2" t="s">
        <v>3</v>
      </c>
      <c r="AB5" s="2" t="s">
        <v>3</v>
      </c>
      <c r="AC5" s="2" t="s">
        <v>3</v>
      </c>
      <c r="AD5" s="2" t="s">
        <v>3</v>
      </c>
      <c r="AE5" s="2" t="s">
        <v>3</v>
      </c>
      <c r="AF5" s="2" t="s">
        <v>3</v>
      </c>
      <c r="AG5" s="2" t="s">
        <v>3</v>
      </c>
      <c r="AH5" s="2" t="s">
        <v>3</v>
      </c>
      <c r="AI5" s="2" t="s">
        <v>3</v>
      </c>
      <c r="AJ5" s="2" t="s">
        <v>3</v>
      </c>
      <c r="AK5" s="2" t="s">
        <v>3</v>
      </c>
      <c r="AL5" s="2" t="s">
        <v>3</v>
      </c>
      <c r="AM5" s="2" t="s">
        <v>3</v>
      </c>
      <c r="AN5" s="2" t="s">
        <v>3</v>
      </c>
      <c r="AO5" s="2" t="s">
        <v>3</v>
      </c>
      <c r="AP5" s="2" t="s">
        <v>3</v>
      </c>
      <c r="AQ5" s="2" t="s">
        <v>3</v>
      </c>
      <c r="AR5" s="2" t="s">
        <v>3</v>
      </c>
      <c r="AS5" s="2" t="s">
        <v>6</v>
      </c>
    </row>
    <row r="6" spans="1:51" x14ac:dyDescent="0.35">
      <c r="A6" t="s">
        <v>53</v>
      </c>
      <c r="B6" s="2" t="s">
        <v>15</v>
      </c>
      <c r="C6" s="2" t="s">
        <v>15</v>
      </c>
      <c r="D6" s="2" t="s">
        <v>15</v>
      </c>
      <c r="E6" s="2" t="s">
        <v>15</v>
      </c>
      <c r="F6" s="2" t="s">
        <v>15</v>
      </c>
      <c r="G6" s="2" t="s">
        <v>15</v>
      </c>
      <c r="H6" s="2" t="s">
        <v>15</v>
      </c>
      <c r="I6" s="2" t="s">
        <v>15</v>
      </c>
      <c r="J6" s="2" t="s">
        <v>15</v>
      </c>
      <c r="K6" s="2" t="s">
        <v>15</v>
      </c>
      <c r="L6" s="2" t="s">
        <v>15</v>
      </c>
      <c r="M6" s="2" t="s">
        <v>15</v>
      </c>
      <c r="N6" s="2" t="s">
        <v>15</v>
      </c>
      <c r="O6" s="2" t="s">
        <v>15</v>
      </c>
      <c r="P6" s="2" t="s">
        <v>15</v>
      </c>
      <c r="Q6" s="2" t="s">
        <v>15</v>
      </c>
      <c r="R6" s="2" t="s">
        <v>15</v>
      </c>
      <c r="S6" s="2" t="s">
        <v>15</v>
      </c>
      <c r="T6" s="2" t="s">
        <v>1</v>
      </c>
      <c r="U6" s="2" t="s">
        <v>1</v>
      </c>
      <c r="V6" s="2" t="s">
        <v>3</v>
      </c>
      <c r="W6" s="2" t="s">
        <v>3</v>
      </c>
      <c r="X6" s="2" t="s">
        <v>3</v>
      </c>
      <c r="Y6" s="2" t="s">
        <v>3</v>
      </c>
      <c r="Z6" s="2" t="s">
        <v>3</v>
      </c>
      <c r="AA6" s="2" t="s">
        <v>3</v>
      </c>
      <c r="AB6" s="2" t="s">
        <v>3</v>
      </c>
      <c r="AC6" s="2" t="s">
        <v>3</v>
      </c>
      <c r="AD6" s="2" t="s">
        <v>3</v>
      </c>
      <c r="AE6" s="2" t="s">
        <v>3</v>
      </c>
      <c r="AF6" s="2" t="s">
        <v>3</v>
      </c>
      <c r="AG6" s="2" t="s">
        <v>3</v>
      </c>
      <c r="AH6" s="2" t="s">
        <v>3</v>
      </c>
      <c r="AI6" s="2" t="s">
        <v>3</v>
      </c>
      <c r="AJ6" s="2" t="s">
        <v>3</v>
      </c>
      <c r="AK6" s="2" t="s">
        <v>3</v>
      </c>
      <c r="AL6" s="2" t="s">
        <v>3</v>
      </c>
      <c r="AM6" s="2" t="s">
        <v>3</v>
      </c>
      <c r="AN6" s="2" t="s">
        <v>3</v>
      </c>
      <c r="AO6" s="2" t="s">
        <v>3</v>
      </c>
      <c r="AP6" s="2" t="s">
        <v>3</v>
      </c>
      <c r="AQ6" s="2" t="s">
        <v>3</v>
      </c>
      <c r="AR6" s="2" t="s">
        <v>3</v>
      </c>
      <c r="AS6" s="2" t="s">
        <v>3</v>
      </c>
    </row>
    <row r="7" spans="1:51" x14ac:dyDescent="0.35">
      <c r="A7" t="s">
        <v>54</v>
      </c>
      <c r="B7" s="2" t="s">
        <v>15</v>
      </c>
      <c r="C7" s="2" t="s">
        <v>15</v>
      </c>
      <c r="D7" s="2" t="s">
        <v>15</v>
      </c>
      <c r="E7" s="2" t="s">
        <v>15</v>
      </c>
      <c r="F7" s="2" t="s">
        <v>15</v>
      </c>
      <c r="G7" s="2" t="s">
        <v>15</v>
      </c>
      <c r="H7" s="2" t="s">
        <v>15</v>
      </c>
      <c r="I7" s="2" t="s">
        <v>15</v>
      </c>
      <c r="J7" s="2" t="s">
        <v>15</v>
      </c>
      <c r="K7" s="2" t="s">
        <v>15</v>
      </c>
      <c r="L7" s="2" t="s">
        <v>15</v>
      </c>
      <c r="M7" s="2" t="s">
        <v>15</v>
      </c>
      <c r="N7" s="2" t="s">
        <v>15</v>
      </c>
      <c r="O7" s="2" t="s">
        <v>15</v>
      </c>
      <c r="P7" s="2" t="s">
        <v>15</v>
      </c>
      <c r="Q7" s="2" t="s">
        <v>15</v>
      </c>
      <c r="R7" s="2" t="s">
        <v>15</v>
      </c>
      <c r="S7" s="2" t="s">
        <v>15</v>
      </c>
      <c r="T7" s="2" t="s">
        <v>1</v>
      </c>
      <c r="U7" s="2" t="s">
        <v>1</v>
      </c>
      <c r="V7" s="2" t="s">
        <v>1</v>
      </c>
      <c r="W7" s="2" t="s">
        <v>1</v>
      </c>
      <c r="X7" s="2" t="s">
        <v>1</v>
      </c>
      <c r="Y7" s="2" t="s">
        <v>3</v>
      </c>
      <c r="Z7" s="2" t="s">
        <v>3</v>
      </c>
      <c r="AA7" s="2" t="s">
        <v>3</v>
      </c>
      <c r="AB7" s="2" t="s">
        <v>3</v>
      </c>
      <c r="AC7" s="2" t="s">
        <v>3</v>
      </c>
      <c r="AD7" s="2" t="s">
        <v>3</v>
      </c>
      <c r="AE7" s="2" t="s">
        <v>3</v>
      </c>
      <c r="AF7" s="2" t="s">
        <v>3</v>
      </c>
      <c r="AG7" s="2" t="s">
        <v>3</v>
      </c>
      <c r="AH7" s="2" t="s">
        <v>3</v>
      </c>
      <c r="AI7" s="2" t="s">
        <v>3</v>
      </c>
      <c r="AJ7" s="2" t="s">
        <v>3</v>
      </c>
      <c r="AK7" s="2" t="s">
        <v>3</v>
      </c>
      <c r="AL7" s="2" t="s">
        <v>3</v>
      </c>
      <c r="AM7" s="2" t="s">
        <v>3</v>
      </c>
      <c r="AN7" s="2" t="s">
        <v>3</v>
      </c>
      <c r="AO7" s="2" t="s">
        <v>3</v>
      </c>
      <c r="AP7" s="2" t="s">
        <v>3</v>
      </c>
      <c r="AQ7" s="2" t="s">
        <v>3</v>
      </c>
      <c r="AR7" s="2" t="s">
        <v>3</v>
      </c>
      <c r="AS7" s="2" t="s">
        <v>3</v>
      </c>
    </row>
    <row r="8" spans="1:51" x14ac:dyDescent="0.35">
      <c r="A8" t="s">
        <v>55</v>
      </c>
      <c r="B8" s="2" t="s">
        <v>15</v>
      </c>
      <c r="C8" s="2" t="s">
        <v>15</v>
      </c>
      <c r="D8" s="2" t="s">
        <v>15</v>
      </c>
      <c r="E8" s="2" t="s">
        <v>15</v>
      </c>
      <c r="F8" s="2" t="s">
        <v>15</v>
      </c>
      <c r="G8" s="2" t="s">
        <v>15</v>
      </c>
      <c r="H8" s="2" t="s">
        <v>15</v>
      </c>
      <c r="I8" s="2" t="s">
        <v>15</v>
      </c>
      <c r="J8" s="2" t="s">
        <v>15</v>
      </c>
      <c r="K8" s="2" t="s">
        <v>15</v>
      </c>
      <c r="L8" s="2" t="s">
        <v>15</v>
      </c>
      <c r="M8" s="2" t="s">
        <v>15</v>
      </c>
      <c r="N8" s="2" t="s">
        <v>15</v>
      </c>
      <c r="O8" s="2" t="s">
        <v>15</v>
      </c>
      <c r="P8" s="2" t="s">
        <v>15</v>
      </c>
      <c r="Q8" s="2" t="s">
        <v>15</v>
      </c>
      <c r="R8" s="2" t="s">
        <v>15</v>
      </c>
      <c r="S8" s="2" t="s">
        <v>15</v>
      </c>
      <c r="T8" s="2" t="s">
        <v>1</v>
      </c>
      <c r="U8" s="2" t="s">
        <v>1</v>
      </c>
      <c r="V8" s="2" t="s">
        <v>1</v>
      </c>
      <c r="W8" s="2" t="s">
        <v>1</v>
      </c>
      <c r="X8" s="2" t="s">
        <v>3</v>
      </c>
      <c r="Y8" s="2" t="s">
        <v>3</v>
      </c>
      <c r="Z8" s="2" t="s">
        <v>3</v>
      </c>
      <c r="AA8" s="2" t="s">
        <v>3</v>
      </c>
      <c r="AB8" s="2" t="s">
        <v>3</v>
      </c>
      <c r="AC8" s="2" t="s">
        <v>3</v>
      </c>
      <c r="AD8" s="2" t="s">
        <v>3</v>
      </c>
      <c r="AE8" s="2" t="s">
        <v>3</v>
      </c>
      <c r="AF8" s="2" t="s">
        <v>3</v>
      </c>
      <c r="AG8" s="2" t="s">
        <v>3</v>
      </c>
      <c r="AH8" s="2" t="s">
        <v>3</v>
      </c>
      <c r="AI8" s="2" t="s">
        <v>3</v>
      </c>
      <c r="AJ8" s="2" t="s">
        <v>4</v>
      </c>
      <c r="AK8" s="2" t="s">
        <v>4</v>
      </c>
      <c r="AL8" s="2" t="s">
        <v>4</v>
      </c>
      <c r="AM8" s="2" t="s">
        <v>4</v>
      </c>
      <c r="AN8" s="2" t="s">
        <v>4</v>
      </c>
      <c r="AO8" s="2" t="s">
        <v>4</v>
      </c>
      <c r="AP8" s="2" t="s">
        <v>4</v>
      </c>
      <c r="AQ8" s="2" t="s">
        <v>4</v>
      </c>
      <c r="AR8" s="2" t="s">
        <v>4</v>
      </c>
      <c r="AS8" s="2" t="s">
        <v>4</v>
      </c>
    </row>
    <row r="9" spans="1:51" x14ac:dyDescent="0.35">
      <c r="A9" t="s">
        <v>56</v>
      </c>
      <c r="B9" s="2" t="s">
        <v>15</v>
      </c>
      <c r="C9" s="2" t="s">
        <v>15</v>
      </c>
      <c r="D9" s="2" t="s">
        <v>15</v>
      </c>
      <c r="E9" s="2" t="s">
        <v>15</v>
      </c>
      <c r="F9" s="2" t="s">
        <v>15</v>
      </c>
      <c r="G9" s="2" t="s">
        <v>15</v>
      </c>
      <c r="H9" s="2" t="s">
        <v>15</v>
      </c>
      <c r="I9" s="2" t="s">
        <v>15</v>
      </c>
      <c r="J9" s="2" t="s">
        <v>15</v>
      </c>
      <c r="K9" s="2" t="s">
        <v>15</v>
      </c>
      <c r="L9" s="2" t="s">
        <v>15</v>
      </c>
      <c r="M9" s="2" t="s">
        <v>15</v>
      </c>
      <c r="N9" s="2" t="s">
        <v>15</v>
      </c>
      <c r="O9" s="2" t="s">
        <v>15</v>
      </c>
      <c r="P9" s="2" t="s">
        <v>15</v>
      </c>
      <c r="Q9" s="2" t="s">
        <v>15</v>
      </c>
      <c r="R9" s="2" t="s">
        <v>15</v>
      </c>
      <c r="S9" s="2" t="s">
        <v>15</v>
      </c>
      <c r="T9" s="2" t="s">
        <v>1</v>
      </c>
      <c r="U9" s="2" t="s">
        <v>1</v>
      </c>
      <c r="V9" s="2" t="s">
        <v>1</v>
      </c>
      <c r="W9" s="2" t="s">
        <v>3</v>
      </c>
      <c r="X9" s="2" t="s">
        <v>3</v>
      </c>
      <c r="Y9" s="2" t="s">
        <v>3</v>
      </c>
      <c r="Z9" s="2" t="s">
        <v>3</v>
      </c>
      <c r="AA9" s="2" t="s">
        <v>3</v>
      </c>
      <c r="AB9" s="2" t="s">
        <v>3</v>
      </c>
      <c r="AC9" s="2" t="s">
        <v>3</v>
      </c>
      <c r="AD9" s="2" t="s">
        <v>3</v>
      </c>
      <c r="AE9" s="2" t="s">
        <v>3</v>
      </c>
      <c r="AF9" s="2" t="s">
        <v>3</v>
      </c>
      <c r="AG9" s="2" t="s">
        <v>3</v>
      </c>
      <c r="AH9" s="2" t="s">
        <v>3</v>
      </c>
      <c r="AI9" s="2" t="s">
        <v>3</v>
      </c>
      <c r="AJ9" s="2" t="s">
        <v>3</v>
      </c>
      <c r="AK9" s="2" t="s">
        <v>3</v>
      </c>
      <c r="AL9" s="2" t="s">
        <v>3</v>
      </c>
      <c r="AM9" s="2" t="s">
        <v>3</v>
      </c>
      <c r="AN9" s="2" t="s">
        <v>3</v>
      </c>
      <c r="AO9" s="2" t="s">
        <v>3</v>
      </c>
      <c r="AP9" s="2" t="s">
        <v>3</v>
      </c>
      <c r="AQ9" s="2" t="s">
        <v>3</v>
      </c>
      <c r="AR9" s="2" t="s">
        <v>3</v>
      </c>
      <c r="AS9" s="2" t="s">
        <v>3</v>
      </c>
    </row>
    <row r="14" spans="1:51" x14ac:dyDescent="0.35">
      <c r="B14" s="2">
        <v>1974</v>
      </c>
      <c r="C14" s="2">
        <v>1975</v>
      </c>
      <c r="D14" s="2">
        <v>1976</v>
      </c>
      <c r="E14" s="2">
        <v>1977</v>
      </c>
      <c r="F14" s="2">
        <v>1978</v>
      </c>
      <c r="G14" s="2">
        <v>1979</v>
      </c>
      <c r="H14" s="2">
        <v>1980</v>
      </c>
      <c r="I14" s="2">
        <v>1981</v>
      </c>
      <c r="J14" s="2">
        <v>1982</v>
      </c>
      <c r="K14" s="2">
        <v>1983</v>
      </c>
      <c r="L14" s="2">
        <v>1984</v>
      </c>
      <c r="M14" s="2">
        <v>1985</v>
      </c>
      <c r="N14" s="2">
        <v>1986</v>
      </c>
      <c r="O14" s="2">
        <v>1987</v>
      </c>
      <c r="P14" s="2">
        <v>1988</v>
      </c>
      <c r="Q14" s="2">
        <v>1989</v>
      </c>
      <c r="R14" s="2">
        <v>1990</v>
      </c>
      <c r="S14" s="2">
        <v>1991</v>
      </c>
      <c r="T14" s="2">
        <v>1992</v>
      </c>
      <c r="U14" s="2">
        <v>1993</v>
      </c>
      <c r="V14" s="2">
        <v>1994</v>
      </c>
      <c r="W14" s="2">
        <v>1995</v>
      </c>
      <c r="X14" s="2">
        <v>1996</v>
      </c>
      <c r="Y14" s="2">
        <v>1997</v>
      </c>
      <c r="Z14" s="2">
        <v>1998</v>
      </c>
      <c r="AA14" s="2">
        <v>1999</v>
      </c>
      <c r="AB14" s="2">
        <v>2000</v>
      </c>
      <c r="AC14" s="2">
        <v>2001</v>
      </c>
      <c r="AD14" s="2">
        <v>2002</v>
      </c>
      <c r="AE14" s="2">
        <v>2003</v>
      </c>
      <c r="AF14" s="2">
        <v>2004</v>
      </c>
      <c r="AG14" s="2">
        <v>2005</v>
      </c>
      <c r="AH14" s="2">
        <v>2006</v>
      </c>
      <c r="AI14" s="2">
        <v>2007</v>
      </c>
      <c r="AJ14" s="2">
        <v>2008</v>
      </c>
      <c r="AK14" s="2">
        <v>2009</v>
      </c>
      <c r="AL14" s="2">
        <v>2010</v>
      </c>
      <c r="AM14" s="2">
        <v>2011</v>
      </c>
      <c r="AN14" s="2">
        <v>2012</v>
      </c>
      <c r="AO14" s="2">
        <v>2013</v>
      </c>
      <c r="AP14" s="2">
        <v>2014</v>
      </c>
      <c r="AQ14" s="2">
        <v>2015</v>
      </c>
      <c r="AR14" s="2">
        <v>2016</v>
      </c>
      <c r="AS14" s="2">
        <v>2017</v>
      </c>
      <c r="AU14" t="s">
        <v>44</v>
      </c>
      <c r="AV14" t="s">
        <v>45</v>
      </c>
      <c r="AW14" t="s">
        <v>46</v>
      </c>
      <c r="AX14" t="s">
        <v>47</v>
      </c>
      <c r="AY14" s="4" t="s">
        <v>48</v>
      </c>
    </row>
    <row r="15" spans="1:51" x14ac:dyDescent="0.35">
      <c r="A15" t="s">
        <v>15</v>
      </c>
      <c r="B15">
        <f t="shared" ref="B15:AS15" si="0">COUNTIF(B2:B8,"X")</f>
        <v>7</v>
      </c>
      <c r="C15">
        <f t="shared" si="0"/>
        <v>7</v>
      </c>
      <c r="D15">
        <f t="shared" si="0"/>
        <v>7</v>
      </c>
      <c r="E15">
        <f t="shared" si="0"/>
        <v>7</v>
      </c>
      <c r="F15">
        <f t="shared" si="0"/>
        <v>7</v>
      </c>
      <c r="G15">
        <f t="shared" si="0"/>
        <v>7</v>
      </c>
      <c r="H15">
        <f t="shared" si="0"/>
        <v>7</v>
      </c>
      <c r="I15">
        <f t="shared" si="0"/>
        <v>7</v>
      </c>
      <c r="J15">
        <f t="shared" si="0"/>
        <v>7</v>
      </c>
      <c r="K15">
        <f t="shared" si="0"/>
        <v>7</v>
      </c>
      <c r="L15">
        <f t="shared" si="0"/>
        <v>7</v>
      </c>
      <c r="M15">
        <f t="shared" si="0"/>
        <v>7</v>
      </c>
      <c r="N15">
        <f t="shared" si="0"/>
        <v>7</v>
      </c>
      <c r="O15">
        <f t="shared" si="0"/>
        <v>7</v>
      </c>
      <c r="P15">
        <f t="shared" si="0"/>
        <v>7</v>
      </c>
      <c r="Q15">
        <f t="shared" si="0"/>
        <v>7</v>
      </c>
      <c r="R15">
        <f t="shared" si="0"/>
        <v>7</v>
      </c>
      <c r="S15">
        <f t="shared" si="0"/>
        <v>6</v>
      </c>
      <c r="T15">
        <f t="shared" si="0"/>
        <v>0</v>
      </c>
      <c r="U15">
        <f t="shared" si="0"/>
        <v>0</v>
      </c>
      <c r="V15">
        <f t="shared" si="0"/>
        <v>0</v>
      </c>
      <c r="W15">
        <f t="shared" si="0"/>
        <v>0</v>
      </c>
      <c r="X15">
        <f t="shared" si="0"/>
        <v>0</v>
      </c>
      <c r="Y15">
        <f t="shared" si="0"/>
        <v>0</v>
      </c>
      <c r="Z15">
        <f t="shared" si="0"/>
        <v>0</v>
      </c>
      <c r="AA15">
        <f t="shared" si="0"/>
        <v>0</v>
      </c>
      <c r="AB15">
        <f t="shared" si="0"/>
        <v>0</v>
      </c>
      <c r="AC15">
        <f t="shared" si="0"/>
        <v>0</v>
      </c>
      <c r="AD15">
        <f t="shared" si="0"/>
        <v>0</v>
      </c>
      <c r="AE15">
        <f t="shared" si="0"/>
        <v>0</v>
      </c>
      <c r="AF15">
        <f t="shared" si="0"/>
        <v>0</v>
      </c>
      <c r="AG15">
        <f t="shared" si="0"/>
        <v>0</v>
      </c>
      <c r="AH15">
        <f t="shared" si="0"/>
        <v>0</v>
      </c>
      <c r="AI15">
        <f t="shared" si="0"/>
        <v>0</v>
      </c>
      <c r="AJ15">
        <f t="shared" si="0"/>
        <v>0</v>
      </c>
      <c r="AK15">
        <f t="shared" si="0"/>
        <v>0</v>
      </c>
      <c r="AL15">
        <f t="shared" si="0"/>
        <v>0</v>
      </c>
      <c r="AM15">
        <f t="shared" si="0"/>
        <v>0</v>
      </c>
      <c r="AN15">
        <f t="shared" si="0"/>
        <v>0</v>
      </c>
      <c r="AO15">
        <f t="shared" si="0"/>
        <v>0</v>
      </c>
      <c r="AP15">
        <f t="shared" si="0"/>
        <v>0</v>
      </c>
      <c r="AQ15">
        <f t="shared" si="0"/>
        <v>0</v>
      </c>
      <c r="AR15">
        <f t="shared" si="0"/>
        <v>0</v>
      </c>
      <c r="AS15">
        <f t="shared" si="0"/>
        <v>0</v>
      </c>
      <c r="AU15">
        <f>SUM(B15:AS15)</f>
        <v>125</v>
      </c>
      <c r="AV15">
        <f>SUM(B15:L15)</f>
        <v>77</v>
      </c>
      <c r="AW15">
        <f>SUM(M15:Z15)</f>
        <v>48</v>
      </c>
      <c r="AX15">
        <f t="shared" ref="AX15" si="1">SUM(AA15:AI15)</f>
        <v>0</v>
      </c>
      <c r="AY15">
        <f>SUM(AJ15:AS15)</f>
        <v>0</v>
      </c>
    </row>
    <row r="16" spans="1:51" x14ac:dyDescent="0.35">
      <c r="A16" t="s">
        <v>0</v>
      </c>
      <c r="B16">
        <f t="shared" ref="B16:AS16" si="2">COUNTIF(B2:B8,"MDC")</f>
        <v>0</v>
      </c>
      <c r="C16">
        <f t="shared" si="2"/>
        <v>0</v>
      </c>
      <c r="D16">
        <f t="shared" si="2"/>
        <v>0</v>
      </c>
      <c r="E16">
        <f t="shared" si="2"/>
        <v>0</v>
      </c>
      <c r="F16">
        <f t="shared" si="2"/>
        <v>0</v>
      </c>
      <c r="G16">
        <f t="shared" si="2"/>
        <v>0</v>
      </c>
      <c r="H16">
        <f t="shared" si="2"/>
        <v>0</v>
      </c>
      <c r="I16">
        <f t="shared" si="2"/>
        <v>0</v>
      </c>
      <c r="J16">
        <f t="shared" si="2"/>
        <v>0</v>
      </c>
      <c r="K16">
        <f t="shared" si="2"/>
        <v>0</v>
      </c>
      <c r="L16">
        <f t="shared" si="2"/>
        <v>0</v>
      </c>
      <c r="M16">
        <f t="shared" si="2"/>
        <v>0</v>
      </c>
      <c r="N16">
        <f t="shared" si="2"/>
        <v>0</v>
      </c>
      <c r="O16">
        <f t="shared" si="2"/>
        <v>0</v>
      </c>
      <c r="P16">
        <f t="shared" si="2"/>
        <v>0</v>
      </c>
      <c r="Q16">
        <f t="shared" si="2"/>
        <v>0</v>
      </c>
      <c r="R16">
        <f t="shared" si="2"/>
        <v>0</v>
      </c>
      <c r="S16">
        <f t="shared" si="2"/>
        <v>0</v>
      </c>
      <c r="T16">
        <f t="shared" si="2"/>
        <v>0</v>
      </c>
      <c r="U16">
        <f t="shared" si="2"/>
        <v>0</v>
      </c>
      <c r="V16">
        <f t="shared" si="2"/>
        <v>0</v>
      </c>
      <c r="W16">
        <f t="shared" si="2"/>
        <v>0</v>
      </c>
      <c r="X16">
        <f t="shared" si="2"/>
        <v>0</v>
      </c>
      <c r="Y16">
        <f t="shared" si="2"/>
        <v>0</v>
      </c>
      <c r="Z16">
        <f t="shared" si="2"/>
        <v>0</v>
      </c>
      <c r="AA16">
        <f t="shared" si="2"/>
        <v>0</v>
      </c>
      <c r="AB16">
        <f t="shared" si="2"/>
        <v>0</v>
      </c>
      <c r="AC16">
        <f t="shared" si="2"/>
        <v>0</v>
      </c>
      <c r="AD16">
        <f t="shared" si="2"/>
        <v>0</v>
      </c>
      <c r="AE16">
        <f t="shared" si="2"/>
        <v>0</v>
      </c>
      <c r="AF16">
        <f t="shared" si="2"/>
        <v>0</v>
      </c>
      <c r="AG16">
        <f t="shared" si="2"/>
        <v>0</v>
      </c>
      <c r="AH16">
        <f t="shared" si="2"/>
        <v>0</v>
      </c>
      <c r="AI16">
        <f t="shared" si="2"/>
        <v>0</v>
      </c>
      <c r="AJ16">
        <f t="shared" si="2"/>
        <v>0</v>
      </c>
      <c r="AK16">
        <f t="shared" si="2"/>
        <v>0</v>
      </c>
      <c r="AL16">
        <f t="shared" si="2"/>
        <v>0</v>
      </c>
      <c r="AM16">
        <f t="shared" si="2"/>
        <v>0</v>
      </c>
      <c r="AN16">
        <f t="shared" si="2"/>
        <v>0</v>
      </c>
      <c r="AO16">
        <f t="shared" si="2"/>
        <v>0</v>
      </c>
      <c r="AP16">
        <f t="shared" si="2"/>
        <v>0</v>
      </c>
      <c r="AQ16">
        <f t="shared" si="2"/>
        <v>0</v>
      </c>
      <c r="AR16">
        <f t="shared" si="2"/>
        <v>0</v>
      </c>
      <c r="AS16">
        <f t="shared" si="2"/>
        <v>0</v>
      </c>
      <c r="AU16">
        <f t="shared" ref="AU16:AU47" si="3">SUM(B16:AS16)</f>
        <v>0</v>
      </c>
      <c r="AV16">
        <f t="shared" ref="AV16:AV47" si="4">SUM(B16:L16)</f>
        <v>0</v>
      </c>
      <c r="AW16">
        <f t="shared" ref="AW16:AW47" si="5">SUM(M16:Z16)</f>
        <v>0</v>
      </c>
      <c r="AX16">
        <f t="shared" ref="AX16:AX47" si="6">SUM(AA16:AI16)</f>
        <v>0</v>
      </c>
      <c r="AY16">
        <f t="shared" ref="AY16:AY47" si="7">SUM(AJ16:AS16)</f>
        <v>0</v>
      </c>
    </row>
    <row r="17" spans="1:51" x14ac:dyDescent="0.35">
      <c r="A17" t="s">
        <v>16</v>
      </c>
      <c r="B17">
        <f t="shared" ref="B17:AS17" si="8">COUNTIF(B2:B8,"PERF")</f>
        <v>0</v>
      </c>
      <c r="C17">
        <f t="shared" si="8"/>
        <v>0</v>
      </c>
      <c r="D17">
        <f t="shared" si="8"/>
        <v>0</v>
      </c>
      <c r="E17">
        <f t="shared" si="8"/>
        <v>0</v>
      </c>
      <c r="F17">
        <f t="shared" si="8"/>
        <v>0</v>
      </c>
      <c r="G17">
        <f t="shared" si="8"/>
        <v>0</v>
      </c>
      <c r="H17">
        <f t="shared" si="8"/>
        <v>0</v>
      </c>
      <c r="I17">
        <f t="shared" si="8"/>
        <v>0</v>
      </c>
      <c r="J17">
        <f t="shared" si="8"/>
        <v>0</v>
      </c>
      <c r="K17">
        <f t="shared" si="8"/>
        <v>0</v>
      </c>
      <c r="L17">
        <f t="shared" si="8"/>
        <v>0</v>
      </c>
      <c r="M17">
        <f t="shared" si="8"/>
        <v>0</v>
      </c>
      <c r="N17">
        <f t="shared" si="8"/>
        <v>0</v>
      </c>
      <c r="O17">
        <f t="shared" si="8"/>
        <v>0</v>
      </c>
      <c r="P17">
        <f t="shared" si="8"/>
        <v>0</v>
      </c>
      <c r="Q17">
        <f t="shared" si="8"/>
        <v>0</v>
      </c>
      <c r="R17">
        <f t="shared" si="8"/>
        <v>0</v>
      </c>
      <c r="S17">
        <f t="shared" si="8"/>
        <v>0</v>
      </c>
      <c r="T17">
        <f t="shared" si="8"/>
        <v>0</v>
      </c>
      <c r="U17">
        <f t="shared" si="8"/>
        <v>0</v>
      </c>
      <c r="V17">
        <f t="shared" si="8"/>
        <v>0</v>
      </c>
      <c r="W17">
        <f t="shared" si="8"/>
        <v>0</v>
      </c>
      <c r="X17">
        <f t="shared" si="8"/>
        <v>0</v>
      </c>
      <c r="Y17">
        <f t="shared" si="8"/>
        <v>0</v>
      </c>
      <c r="Z17">
        <f t="shared" si="8"/>
        <v>0</v>
      </c>
      <c r="AA17">
        <f t="shared" si="8"/>
        <v>0</v>
      </c>
      <c r="AB17">
        <f t="shared" si="8"/>
        <v>0</v>
      </c>
      <c r="AC17">
        <f t="shared" si="8"/>
        <v>0</v>
      </c>
      <c r="AD17">
        <f t="shared" si="8"/>
        <v>0</v>
      </c>
      <c r="AE17">
        <f t="shared" si="8"/>
        <v>0</v>
      </c>
      <c r="AF17">
        <f t="shared" si="8"/>
        <v>0</v>
      </c>
      <c r="AG17">
        <f t="shared" si="8"/>
        <v>0</v>
      </c>
      <c r="AH17">
        <f t="shared" si="8"/>
        <v>0</v>
      </c>
      <c r="AI17">
        <f t="shared" si="8"/>
        <v>0</v>
      </c>
      <c r="AJ17">
        <f t="shared" si="8"/>
        <v>0</v>
      </c>
      <c r="AK17">
        <f t="shared" si="8"/>
        <v>0</v>
      </c>
      <c r="AL17">
        <f t="shared" si="8"/>
        <v>0</v>
      </c>
      <c r="AM17">
        <f t="shared" si="8"/>
        <v>0</v>
      </c>
      <c r="AN17">
        <f t="shared" si="8"/>
        <v>0</v>
      </c>
      <c r="AO17">
        <f t="shared" si="8"/>
        <v>0</v>
      </c>
      <c r="AP17">
        <f t="shared" si="8"/>
        <v>0</v>
      </c>
      <c r="AQ17">
        <f t="shared" si="8"/>
        <v>0</v>
      </c>
      <c r="AR17">
        <f t="shared" si="8"/>
        <v>0</v>
      </c>
      <c r="AS17">
        <f t="shared" si="8"/>
        <v>0</v>
      </c>
      <c r="AU17">
        <f t="shared" si="3"/>
        <v>0</v>
      </c>
      <c r="AV17">
        <f t="shared" si="4"/>
        <v>0</v>
      </c>
      <c r="AW17">
        <f t="shared" si="5"/>
        <v>0</v>
      </c>
      <c r="AX17">
        <f t="shared" si="6"/>
        <v>0</v>
      </c>
      <c r="AY17">
        <f t="shared" si="7"/>
        <v>0</v>
      </c>
    </row>
    <row r="18" spans="1:51" x14ac:dyDescent="0.35">
      <c r="A18" t="s">
        <v>4</v>
      </c>
      <c r="B18">
        <f t="shared" ref="B18:AS18" si="9">COUNTIF(B2:B8,"AERF")</f>
        <v>0</v>
      </c>
      <c r="C18">
        <f t="shared" si="9"/>
        <v>0</v>
      </c>
      <c r="D18">
        <f t="shared" si="9"/>
        <v>0</v>
      </c>
      <c r="E18">
        <f t="shared" si="9"/>
        <v>0</v>
      </c>
      <c r="F18">
        <f t="shared" si="9"/>
        <v>0</v>
      </c>
      <c r="G18">
        <f t="shared" si="9"/>
        <v>0</v>
      </c>
      <c r="H18">
        <f t="shared" si="9"/>
        <v>0</v>
      </c>
      <c r="I18">
        <f t="shared" si="9"/>
        <v>0</v>
      </c>
      <c r="J18">
        <f t="shared" si="9"/>
        <v>0</v>
      </c>
      <c r="K18">
        <f t="shared" si="9"/>
        <v>0</v>
      </c>
      <c r="L18">
        <f t="shared" si="9"/>
        <v>0</v>
      </c>
      <c r="M18">
        <f t="shared" si="9"/>
        <v>0</v>
      </c>
      <c r="N18">
        <f t="shared" si="9"/>
        <v>0</v>
      </c>
      <c r="O18">
        <f t="shared" si="9"/>
        <v>0</v>
      </c>
      <c r="P18">
        <f t="shared" si="9"/>
        <v>0</v>
      </c>
      <c r="Q18">
        <f t="shared" si="9"/>
        <v>0</v>
      </c>
      <c r="R18">
        <f t="shared" si="9"/>
        <v>0</v>
      </c>
      <c r="S18">
        <f t="shared" si="9"/>
        <v>0</v>
      </c>
      <c r="T18">
        <f t="shared" si="9"/>
        <v>0</v>
      </c>
      <c r="U18">
        <f t="shared" si="9"/>
        <v>0</v>
      </c>
      <c r="V18">
        <f t="shared" si="9"/>
        <v>0</v>
      </c>
      <c r="W18">
        <f t="shared" si="9"/>
        <v>0</v>
      </c>
      <c r="X18">
        <f t="shared" si="9"/>
        <v>0</v>
      </c>
      <c r="Y18">
        <f t="shared" si="9"/>
        <v>0</v>
      </c>
      <c r="Z18">
        <f t="shared" si="9"/>
        <v>0</v>
      </c>
      <c r="AA18">
        <f t="shared" si="9"/>
        <v>0</v>
      </c>
      <c r="AB18">
        <f t="shared" si="9"/>
        <v>0</v>
      </c>
      <c r="AC18">
        <f t="shared" si="9"/>
        <v>0</v>
      </c>
      <c r="AD18">
        <f t="shared" si="9"/>
        <v>0</v>
      </c>
      <c r="AE18">
        <f t="shared" si="9"/>
        <v>0</v>
      </c>
      <c r="AF18">
        <f t="shared" si="9"/>
        <v>0</v>
      </c>
      <c r="AG18">
        <f t="shared" si="9"/>
        <v>0</v>
      </c>
      <c r="AH18">
        <f t="shared" si="9"/>
        <v>0</v>
      </c>
      <c r="AI18">
        <f t="shared" si="9"/>
        <v>0</v>
      </c>
      <c r="AJ18">
        <f t="shared" si="9"/>
        <v>1</v>
      </c>
      <c r="AK18">
        <f t="shared" si="9"/>
        <v>1</v>
      </c>
      <c r="AL18">
        <f t="shared" si="9"/>
        <v>1</v>
      </c>
      <c r="AM18">
        <f t="shared" si="9"/>
        <v>1</v>
      </c>
      <c r="AN18">
        <f t="shared" si="9"/>
        <v>1</v>
      </c>
      <c r="AO18">
        <f t="shared" si="9"/>
        <v>1</v>
      </c>
      <c r="AP18">
        <f t="shared" si="9"/>
        <v>1</v>
      </c>
      <c r="AQ18">
        <f t="shared" si="9"/>
        <v>1</v>
      </c>
      <c r="AR18">
        <f t="shared" si="9"/>
        <v>1</v>
      </c>
      <c r="AS18">
        <f t="shared" si="9"/>
        <v>1</v>
      </c>
      <c r="AU18">
        <f t="shared" si="3"/>
        <v>10</v>
      </c>
      <c r="AV18">
        <f t="shared" si="4"/>
        <v>0</v>
      </c>
      <c r="AW18">
        <f t="shared" si="5"/>
        <v>0</v>
      </c>
      <c r="AX18">
        <f t="shared" si="6"/>
        <v>0</v>
      </c>
      <c r="AY18">
        <f t="shared" si="7"/>
        <v>10</v>
      </c>
    </row>
    <row r="19" spans="1:51" x14ac:dyDescent="0.35">
      <c r="A19" t="s">
        <v>9</v>
      </c>
      <c r="B19">
        <f t="shared" ref="B19:AS19" si="10">COUNTIF(B2:B8,"PCB")</f>
        <v>0</v>
      </c>
      <c r="C19">
        <f t="shared" si="10"/>
        <v>0</v>
      </c>
      <c r="D19">
        <f t="shared" si="10"/>
        <v>0</v>
      </c>
      <c r="E19">
        <f t="shared" si="10"/>
        <v>0</v>
      </c>
      <c r="F19">
        <f t="shared" si="10"/>
        <v>0</v>
      </c>
      <c r="G19">
        <f t="shared" si="10"/>
        <v>0</v>
      </c>
      <c r="H19">
        <f t="shared" si="10"/>
        <v>0</v>
      </c>
      <c r="I19">
        <f t="shared" si="10"/>
        <v>0</v>
      </c>
      <c r="J19">
        <f t="shared" si="10"/>
        <v>0</v>
      </c>
      <c r="K19">
        <f t="shared" si="10"/>
        <v>0</v>
      </c>
      <c r="L19">
        <f t="shared" si="10"/>
        <v>0</v>
      </c>
      <c r="M19">
        <f t="shared" si="10"/>
        <v>0</v>
      </c>
      <c r="N19">
        <f t="shared" si="10"/>
        <v>0</v>
      </c>
      <c r="O19">
        <f t="shared" si="10"/>
        <v>0</v>
      </c>
      <c r="P19">
        <f t="shared" si="10"/>
        <v>0</v>
      </c>
      <c r="Q19">
        <f t="shared" si="10"/>
        <v>0</v>
      </c>
      <c r="R19">
        <f t="shared" si="10"/>
        <v>0</v>
      </c>
      <c r="S19">
        <f t="shared" si="10"/>
        <v>0</v>
      </c>
      <c r="T19">
        <f t="shared" si="10"/>
        <v>0</v>
      </c>
      <c r="U19">
        <f t="shared" si="10"/>
        <v>0</v>
      </c>
      <c r="V19">
        <f t="shared" si="10"/>
        <v>0</v>
      </c>
      <c r="W19">
        <f t="shared" si="10"/>
        <v>0</v>
      </c>
      <c r="X19">
        <f t="shared" si="10"/>
        <v>0</v>
      </c>
      <c r="Y19">
        <f t="shared" si="10"/>
        <v>0</v>
      </c>
      <c r="Z19">
        <f t="shared" si="10"/>
        <v>0</v>
      </c>
      <c r="AA19">
        <f t="shared" si="10"/>
        <v>0</v>
      </c>
      <c r="AB19">
        <f t="shared" si="10"/>
        <v>0</v>
      </c>
      <c r="AC19">
        <f t="shared" si="10"/>
        <v>0</v>
      </c>
      <c r="AD19">
        <f t="shared" si="10"/>
        <v>0</v>
      </c>
      <c r="AE19">
        <f t="shared" si="10"/>
        <v>0</v>
      </c>
      <c r="AF19">
        <f t="shared" si="10"/>
        <v>0</v>
      </c>
      <c r="AG19">
        <f t="shared" si="10"/>
        <v>0</v>
      </c>
      <c r="AH19">
        <f t="shared" si="10"/>
        <v>0</v>
      </c>
      <c r="AI19">
        <f t="shared" si="10"/>
        <v>0</v>
      </c>
      <c r="AJ19">
        <f t="shared" si="10"/>
        <v>0</v>
      </c>
      <c r="AK19">
        <f t="shared" si="10"/>
        <v>0</v>
      </c>
      <c r="AL19">
        <f t="shared" si="10"/>
        <v>0</v>
      </c>
      <c r="AM19">
        <f t="shared" si="10"/>
        <v>0</v>
      </c>
      <c r="AN19">
        <f t="shared" si="10"/>
        <v>0</v>
      </c>
      <c r="AO19">
        <f t="shared" si="10"/>
        <v>0</v>
      </c>
      <c r="AP19">
        <f t="shared" si="10"/>
        <v>0</v>
      </c>
      <c r="AQ19">
        <f t="shared" si="10"/>
        <v>0</v>
      </c>
      <c r="AR19">
        <f t="shared" si="10"/>
        <v>0</v>
      </c>
      <c r="AS19">
        <f t="shared" si="10"/>
        <v>0</v>
      </c>
      <c r="AU19">
        <f t="shared" si="3"/>
        <v>0</v>
      </c>
      <c r="AV19">
        <f t="shared" si="4"/>
        <v>0</v>
      </c>
      <c r="AW19">
        <f t="shared" si="5"/>
        <v>0</v>
      </c>
      <c r="AX19">
        <f t="shared" si="6"/>
        <v>0</v>
      </c>
      <c r="AY19">
        <f t="shared" si="7"/>
        <v>0</v>
      </c>
    </row>
    <row r="20" spans="1:51" x14ac:dyDescent="0.35">
      <c r="A20" t="s">
        <v>2</v>
      </c>
      <c r="B20">
        <f t="shared" ref="B20:AS20" si="11">COUNTIF(B2:B8,"ACB")</f>
        <v>0</v>
      </c>
      <c r="C20">
        <f t="shared" si="11"/>
        <v>0</v>
      </c>
      <c r="D20">
        <f t="shared" si="11"/>
        <v>0</v>
      </c>
      <c r="E20">
        <f t="shared" si="11"/>
        <v>0</v>
      </c>
      <c r="F20">
        <f t="shared" si="11"/>
        <v>0</v>
      </c>
      <c r="G20">
        <f t="shared" si="11"/>
        <v>0</v>
      </c>
      <c r="H20">
        <f t="shared" si="11"/>
        <v>0</v>
      </c>
      <c r="I20">
        <f t="shared" si="11"/>
        <v>0</v>
      </c>
      <c r="J20">
        <f t="shared" si="11"/>
        <v>0</v>
      </c>
      <c r="K20">
        <f t="shared" si="11"/>
        <v>0</v>
      </c>
      <c r="L20">
        <f t="shared" si="11"/>
        <v>0</v>
      </c>
      <c r="M20">
        <f t="shared" si="11"/>
        <v>0</v>
      </c>
      <c r="N20">
        <f t="shared" si="11"/>
        <v>0</v>
      </c>
      <c r="O20">
        <f t="shared" si="11"/>
        <v>0</v>
      </c>
      <c r="P20">
        <f t="shared" si="11"/>
        <v>0</v>
      </c>
      <c r="Q20">
        <f t="shared" si="11"/>
        <v>0</v>
      </c>
      <c r="R20">
        <f t="shared" si="11"/>
        <v>0</v>
      </c>
      <c r="S20">
        <f t="shared" si="11"/>
        <v>0</v>
      </c>
      <c r="T20">
        <f t="shared" si="11"/>
        <v>0</v>
      </c>
      <c r="U20">
        <f t="shared" si="11"/>
        <v>0</v>
      </c>
      <c r="V20">
        <f t="shared" si="11"/>
        <v>0</v>
      </c>
      <c r="W20">
        <f t="shared" si="11"/>
        <v>0</v>
      </c>
      <c r="X20">
        <f t="shared" si="11"/>
        <v>0</v>
      </c>
      <c r="Y20">
        <f t="shared" si="11"/>
        <v>0</v>
      </c>
      <c r="Z20">
        <f t="shared" si="11"/>
        <v>0</v>
      </c>
      <c r="AA20">
        <f t="shared" si="11"/>
        <v>0</v>
      </c>
      <c r="AB20">
        <f t="shared" si="11"/>
        <v>0</v>
      </c>
      <c r="AC20">
        <f t="shared" si="11"/>
        <v>0</v>
      </c>
      <c r="AD20">
        <f t="shared" si="11"/>
        <v>0</v>
      </c>
      <c r="AE20">
        <f t="shared" si="11"/>
        <v>0</v>
      </c>
      <c r="AF20">
        <f t="shared" si="11"/>
        <v>0</v>
      </c>
      <c r="AG20">
        <f t="shared" si="11"/>
        <v>0</v>
      </c>
      <c r="AH20">
        <f t="shared" si="11"/>
        <v>0</v>
      </c>
      <c r="AI20">
        <f t="shared" si="11"/>
        <v>0</v>
      </c>
      <c r="AJ20">
        <f t="shared" si="11"/>
        <v>0</v>
      </c>
      <c r="AK20">
        <f t="shared" si="11"/>
        <v>0</v>
      </c>
      <c r="AL20">
        <f t="shared" si="11"/>
        <v>0</v>
      </c>
      <c r="AM20">
        <f t="shared" si="11"/>
        <v>0</v>
      </c>
      <c r="AN20">
        <f t="shared" si="11"/>
        <v>0</v>
      </c>
      <c r="AO20">
        <f t="shared" si="11"/>
        <v>0</v>
      </c>
      <c r="AP20">
        <f t="shared" si="11"/>
        <v>0</v>
      </c>
      <c r="AQ20">
        <f t="shared" si="11"/>
        <v>0</v>
      </c>
      <c r="AR20">
        <f t="shared" si="11"/>
        <v>0</v>
      </c>
      <c r="AS20">
        <f t="shared" si="11"/>
        <v>0</v>
      </c>
      <c r="AU20">
        <f t="shared" si="3"/>
        <v>0</v>
      </c>
      <c r="AV20">
        <f t="shared" si="4"/>
        <v>0</v>
      </c>
      <c r="AW20">
        <f t="shared" si="5"/>
        <v>0</v>
      </c>
      <c r="AX20">
        <f t="shared" si="6"/>
        <v>0</v>
      </c>
      <c r="AY20">
        <f t="shared" si="7"/>
        <v>0</v>
      </c>
    </row>
    <row r="21" spans="1:51" x14ac:dyDescent="0.35">
      <c r="A21" t="s">
        <v>1</v>
      </c>
      <c r="B21">
        <f t="shared" ref="B21:AS21" si="12">COUNTIF(B2:B8,"UD")</f>
        <v>0</v>
      </c>
      <c r="C21">
        <f t="shared" si="12"/>
        <v>0</v>
      </c>
      <c r="D21">
        <f t="shared" si="12"/>
        <v>0</v>
      </c>
      <c r="E21">
        <f t="shared" si="12"/>
        <v>0</v>
      </c>
      <c r="F21">
        <f t="shared" si="12"/>
        <v>0</v>
      </c>
      <c r="G21">
        <f t="shared" si="12"/>
        <v>0</v>
      </c>
      <c r="H21">
        <f t="shared" si="12"/>
        <v>0</v>
      </c>
      <c r="I21">
        <f t="shared" si="12"/>
        <v>0</v>
      </c>
      <c r="J21">
        <f t="shared" si="12"/>
        <v>0</v>
      </c>
      <c r="K21">
        <f t="shared" si="12"/>
        <v>0</v>
      </c>
      <c r="L21">
        <f t="shared" si="12"/>
        <v>0</v>
      </c>
      <c r="M21">
        <f t="shared" si="12"/>
        <v>0</v>
      </c>
      <c r="N21">
        <f t="shared" si="12"/>
        <v>0</v>
      </c>
      <c r="O21">
        <f t="shared" si="12"/>
        <v>0</v>
      </c>
      <c r="P21">
        <f t="shared" si="12"/>
        <v>0</v>
      </c>
      <c r="Q21">
        <f t="shared" si="12"/>
        <v>0</v>
      </c>
      <c r="R21">
        <f t="shared" si="12"/>
        <v>0</v>
      </c>
      <c r="S21">
        <f t="shared" si="12"/>
        <v>1</v>
      </c>
      <c r="T21">
        <f t="shared" si="12"/>
        <v>7</v>
      </c>
      <c r="U21">
        <f t="shared" si="12"/>
        <v>7</v>
      </c>
      <c r="V21">
        <f t="shared" si="12"/>
        <v>5</v>
      </c>
      <c r="W21">
        <f t="shared" si="12"/>
        <v>2</v>
      </c>
      <c r="X21">
        <f t="shared" si="12"/>
        <v>1</v>
      </c>
      <c r="Y21">
        <f t="shared" si="12"/>
        <v>0</v>
      </c>
      <c r="Z21">
        <f t="shared" si="12"/>
        <v>0</v>
      </c>
      <c r="AA21">
        <f t="shared" si="12"/>
        <v>0</v>
      </c>
      <c r="AB21">
        <f t="shared" si="12"/>
        <v>0</v>
      </c>
      <c r="AC21">
        <f t="shared" si="12"/>
        <v>0</v>
      </c>
      <c r="AD21">
        <f t="shared" si="12"/>
        <v>0</v>
      </c>
      <c r="AE21">
        <f t="shared" si="12"/>
        <v>0</v>
      </c>
      <c r="AF21">
        <f t="shared" si="12"/>
        <v>0</v>
      </c>
      <c r="AG21">
        <f t="shared" si="12"/>
        <v>0</v>
      </c>
      <c r="AH21">
        <f t="shared" si="12"/>
        <v>0</v>
      </c>
      <c r="AI21">
        <f t="shared" si="12"/>
        <v>0</v>
      </c>
      <c r="AJ21">
        <f t="shared" si="12"/>
        <v>0</v>
      </c>
      <c r="AK21">
        <f t="shared" si="12"/>
        <v>0</v>
      </c>
      <c r="AL21">
        <f t="shared" si="12"/>
        <v>0</v>
      </c>
      <c r="AM21">
        <f t="shared" si="12"/>
        <v>0</v>
      </c>
      <c r="AN21">
        <f t="shared" si="12"/>
        <v>0</v>
      </c>
      <c r="AO21">
        <f t="shared" si="12"/>
        <v>0</v>
      </c>
      <c r="AP21">
        <f t="shared" si="12"/>
        <v>0</v>
      </c>
      <c r="AQ21">
        <f t="shared" si="12"/>
        <v>0</v>
      </c>
      <c r="AR21">
        <f t="shared" si="12"/>
        <v>0</v>
      </c>
      <c r="AS21">
        <f t="shared" si="12"/>
        <v>0</v>
      </c>
      <c r="AU21">
        <f t="shared" si="3"/>
        <v>23</v>
      </c>
      <c r="AV21">
        <f t="shared" si="4"/>
        <v>0</v>
      </c>
      <c r="AW21">
        <f t="shared" si="5"/>
        <v>23</v>
      </c>
      <c r="AX21">
        <f t="shared" si="6"/>
        <v>0</v>
      </c>
      <c r="AY21">
        <f t="shared" si="7"/>
        <v>0</v>
      </c>
    </row>
    <row r="22" spans="1:51" x14ac:dyDescent="0.35">
      <c r="A22" t="s">
        <v>11</v>
      </c>
      <c r="B22">
        <f t="shared" ref="B22:AS22" si="13">COUNTIF(B2:B8,"LERT")</f>
        <v>0</v>
      </c>
      <c r="C22">
        <f t="shared" si="13"/>
        <v>0</v>
      </c>
      <c r="D22">
        <f t="shared" si="13"/>
        <v>0</v>
      </c>
      <c r="E22">
        <f t="shared" si="13"/>
        <v>0</v>
      </c>
      <c r="F22">
        <f t="shared" si="13"/>
        <v>0</v>
      </c>
      <c r="G22">
        <f t="shared" si="13"/>
        <v>0</v>
      </c>
      <c r="H22">
        <f t="shared" si="13"/>
        <v>0</v>
      </c>
      <c r="I22">
        <f t="shared" si="13"/>
        <v>0</v>
      </c>
      <c r="J22">
        <f t="shared" si="13"/>
        <v>0</v>
      </c>
      <c r="K22">
        <f t="shared" si="13"/>
        <v>0</v>
      </c>
      <c r="L22">
        <f t="shared" si="13"/>
        <v>0</v>
      </c>
      <c r="M22">
        <f t="shared" si="13"/>
        <v>0</v>
      </c>
      <c r="N22">
        <f t="shared" si="13"/>
        <v>0</v>
      </c>
      <c r="O22">
        <f t="shared" si="13"/>
        <v>0</v>
      </c>
      <c r="P22">
        <f t="shared" si="13"/>
        <v>0</v>
      </c>
      <c r="Q22">
        <f t="shared" si="13"/>
        <v>0</v>
      </c>
      <c r="R22">
        <f t="shared" si="13"/>
        <v>0</v>
      </c>
      <c r="S22">
        <f t="shared" si="13"/>
        <v>0</v>
      </c>
      <c r="T22">
        <f t="shared" si="13"/>
        <v>0</v>
      </c>
      <c r="U22">
        <f t="shared" si="13"/>
        <v>0</v>
      </c>
      <c r="V22">
        <f t="shared" si="13"/>
        <v>0</v>
      </c>
      <c r="W22">
        <f t="shared" si="13"/>
        <v>0</v>
      </c>
      <c r="X22">
        <f t="shared" si="13"/>
        <v>0</v>
      </c>
      <c r="Y22">
        <f t="shared" si="13"/>
        <v>0</v>
      </c>
      <c r="Z22">
        <f t="shared" si="13"/>
        <v>0</v>
      </c>
      <c r="AA22">
        <f t="shared" si="13"/>
        <v>0</v>
      </c>
      <c r="AB22">
        <f t="shared" si="13"/>
        <v>0</v>
      </c>
      <c r="AC22">
        <f t="shared" si="13"/>
        <v>0</v>
      </c>
      <c r="AD22">
        <f t="shared" si="13"/>
        <v>0</v>
      </c>
      <c r="AE22">
        <f t="shared" si="13"/>
        <v>0</v>
      </c>
      <c r="AF22">
        <f t="shared" si="13"/>
        <v>0</v>
      </c>
      <c r="AG22">
        <f t="shared" si="13"/>
        <v>0</v>
      </c>
      <c r="AH22">
        <f t="shared" si="13"/>
        <v>0</v>
      </c>
      <c r="AI22">
        <f t="shared" si="13"/>
        <v>0</v>
      </c>
      <c r="AJ22">
        <f t="shared" si="13"/>
        <v>0</v>
      </c>
      <c r="AK22">
        <f t="shared" si="13"/>
        <v>0</v>
      </c>
      <c r="AL22">
        <f t="shared" si="13"/>
        <v>0</v>
      </c>
      <c r="AM22">
        <f t="shared" si="13"/>
        <v>0</v>
      </c>
      <c r="AN22">
        <f t="shared" si="13"/>
        <v>0</v>
      </c>
      <c r="AO22">
        <f t="shared" si="13"/>
        <v>0</v>
      </c>
      <c r="AP22">
        <f t="shared" si="13"/>
        <v>0</v>
      </c>
      <c r="AQ22">
        <f t="shared" si="13"/>
        <v>0</v>
      </c>
      <c r="AR22">
        <f t="shared" si="13"/>
        <v>0</v>
      </c>
      <c r="AS22">
        <f t="shared" si="13"/>
        <v>0</v>
      </c>
      <c r="AU22">
        <f t="shared" si="3"/>
        <v>0</v>
      </c>
      <c r="AV22">
        <f t="shared" si="4"/>
        <v>0</v>
      </c>
      <c r="AW22">
        <f t="shared" si="5"/>
        <v>0</v>
      </c>
      <c r="AX22">
        <f t="shared" si="6"/>
        <v>0</v>
      </c>
      <c r="AY22">
        <f t="shared" si="7"/>
        <v>0</v>
      </c>
    </row>
    <row r="23" spans="1:51" x14ac:dyDescent="0.35">
      <c r="A23" t="s">
        <v>14</v>
      </c>
      <c r="B23">
        <f t="shared" ref="B23:AS23" si="14">COUNTIF(B2:B8,"LCERT")</f>
        <v>0</v>
      </c>
      <c r="C23">
        <f t="shared" si="14"/>
        <v>0</v>
      </c>
      <c r="D23">
        <f t="shared" si="14"/>
        <v>0</v>
      </c>
      <c r="E23">
        <f t="shared" si="14"/>
        <v>0</v>
      </c>
      <c r="F23">
        <f t="shared" si="14"/>
        <v>0</v>
      </c>
      <c r="G23">
        <f t="shared" si="14"/>
        <v>0</v>
      </c>
      <c r="H23">
        <f t="shared" si="14"/>
        <v>0</v>
      </c>
      <c r="I23">
        <f t="shared" si="14"/>
        <v>0</v>
      </c>
      <c r="J23">
        <f t="shared" si="14"/>
        <v>0</v>
      </c>
      <c r="K23">
        <f t="shared" si="14"/>
        <v>0</v>
      </c>
      <c r="L23">
        <f t="shared" si="14"/>
        <v>0</v>
      </c>
      <c r="M23">
        <f t="shared" si="14"/>
        <v>0</v>
      </c>
      <c r="N23">
        <f t="shared" si="14"/>
        <v>0</v>
      </c>
      <c r="O23">
        <f t="shared" si="14"/>
        <v>0</v>
      </c>
      <c r="P23">
        <f t="shared" si="14"/>
        <v>0</v>
      </c>
      <c r="Q23">
        <f t="shared" si="14"/>
        <v>0</v>
      </c>
      <c r="R23">
        <f t="shared" si="14"/>
        <v>0</v>
      </c>
      <c r="S23">
        <f t="shared" si="14"/>
        <v>0</v>
      </c>
      <c r="T23">
        <f t="shared" si="14"/>
        <v>0</v>
      </c>
      <c r="U23">
        <f t="shared" si="14"/>
        <v>0</v>
      </c>
      <c r="V23">
        <f t="shared" si="14"/>
        <v>0</v>
      </c>
      <c r="W23">
        <f t="shared" si="14"/>
        <v>0</v>
      </c>
      <c r="X23">
        <f t="shared" si="14"/>
        <v>0</v>
      </c>
      <c r="Y23">
        <f t="shared" si="14"/>
        <v>0</v>
      </c>
      <c r="Z23">
        <f t="shared" si="14"/>
        <v>0</v>
      </c>
      <c r="AA23">
        <f t="shared" si="14"/>
        <v>0</v>
      </c>
      <c r="AB23">
        <f t="shared" si="14"/>
        <v>0</v>
      </c>
      <c r="AC23">
        <f t="shared" si="14"/>
        <v>0</v>
      </c>
      <c r="AD23">
        <f t="shared" si="14"/>
        <v>0</v>
      </c>
      <c r="AE23">
        <f t="shared" si="14"/>
        <v>0</v>
      </c>
      <c r="AF23">
        <f t="shared" si="14"/>
        <v>0</v>
      </c>
      <c r="AG23">
        <f t="shared" si="14"/>
        <v>0</v>
      </c>
      <c r="AH23">
        <f t="shared" si="14"/>
        <v>0</v>
      </c>
      <c r="AI23">
        <f t="shared" si="14"/>
        <v>0</v>
      </c>
      <c r="AJ23">
        <f t="shared" si="14"/>
        <v>0</v>
      </c>
      <c r="AK23">
        <f t="shared" si="14"/>
        <v>0</v>
      </c>
      <c r="AL23">
        <f t="shared" si="14"/>
        <v>0</v>
      </c>
      <c r="AM23">
        <f t="shared" si="14"/>
        <v>0</v>
      </c>
      <c r="AN23">
        <f t="shared" si="14"/>
        <v>0</v>
      </c>
      <c r="AO23">
        <f t="shared" si="14"/>
        <v>0</v>
      </c>
      <c r="AP23">
        <f t="shared" si="14"/>
        <v>0</v>
      </c>
      <c r="AQ23">
        <f t="shared" si="14"/>
        <v>0</v>
      </c>
      <c r="AR23">
        <f t="shared" si="14"/>
        <v>0</v>
      </c>
      <c r="AS23">
        <f t="shared" si="14"/>
        <v>0</v>
      </c>
      <c r="AU23">
        <f t="shared" si="3"/>
        <v>0</v>
      </c>
      <c r="AV23">
        <f t="shared" si="4"/>
        <v>0</v>
      </c>
      <c r="AW23">
        <f t="shared" si="5"/>
        <v>0</v>
      </c>
      <c r="AX23">
        <f t="shared" si="6"/>
        <v>0</v>
      </c>
      <c r="AY23">
        <f t="shared" si="7"/>
        <v>0</v>
      </c>
    </row>
    <row r="24" spans="1:51" x14ac:dyDescent="0.35">
      <c r="A24" t="s">
        <v>17</v>
      </c>
      <c r="B24">
        <f t="shared" ref="B24:AS24" si="15">COUNTIF(B2:B8,"LMT")</f>
        <v>0</v>
      </c>
      <c r="C24">
        <f t="shared" si="15"/>
        <v>0</v>
      </c>
      <c r="D24">
        <f t="shared" si="15"/>
        <v>0</v>
      </c>
      <c r="E24">
        <f t="shared" si="15"/>
        <v>0</v>
      </c>
      <c r="F24">
        <f t="shared" si="15"/>
        <v>0</v>
      </c>
      <c r="G24">
        <f t="shared" si="15"/>
        <v>0</v>
      </c>
      <c r="H24">
        <f t="shared" si="15"/>
        <v>0</v>
      </c>
      <c r="I24">
        <f t="shared" si="15"/>
        <v>0</v>
      </c>
      <c r="J24">
        <f t="shared" si="15"/>
        <v>0</v>
      </c>
      <c r="K24">
        <f t="shared" si="15"/>
        <v>0</v>
      </c>
      <c r="L24">
        <f t="shared" si="15"/>
        <v>0</v>
      </c>
      <c r="M24">
        <f t="shared" si="15"/>
        <v>0</v>
      </c>
      <c r="N24">
        <f t="shared" si="15"/>
        <v>0</v>
      </c>
      <c r="O24">
        <f t="shared" si="15"/>
        <v>0</v>
      </c>
      <c r="P24">
        <f t="shared" si="15"/>
        <v>0</v>
      </c>
      <c r="Q24">
        <f t="shared" si="15"/>
        <v>0</v>
      </c>
      <c r="R24">
        <f t="shared" si="15"/>
        <v>0</v>
      </c>
      <c r="S24">
        <f t="shared" si="15"/>
        <v>0</v>
      </c>
      <c r="T24">
        <f t="shared" si="15"/>
        <v>0</v>
      </c>
      <c r="U24">
        <f t="shared" si="15"/>
        <v>0</v>
      </c>
      <c r="V24">
        <f t="shared" si="15"/>
        <v>0</v>
      </c>
      <c r="W24">
        <f t="shared" si="15"/>
        <v>0</v>
      </c>
      <c r="X24">
        <f t="shared" si="15"/>
        <v>0</v>
      </c>
      <c r="Y24">
        <f t="shared" si="15"/>
        <v>0</v>
      </c>
      <c r="Z24">
        <f t="shared" si="15"/>
        <v>0</v>
      </c>
      <c r="AA24">
        <f t="shared" si="15"/>
        <v>0</v>
      </c>
      <c r="AB24">
        <f t="shared" si="15"/>
        <v>0</v>
      </c>
      <c r="AC24">
        <f t="shared" si="15"/>
        <v>0</v>
      </c>
      <c r="AD24">
        <f t="shared" si="15"/>
        <v>0</v>
      </c>
      <c r="AE24">
        <f t="shared" si="15"/>
        <v>0</v>
      </c>
      <c r="AF24">
        <f t="shared" si="15"/>
        <v>0</v>
      </c>
      <c r="AG24">
        <f t="shared" si="15"/>
        <v>0</v>
      </c>
      <c r="AH24">
        <f t="shared" si="15"/>
        <v>0</v>
      </c>
      <c r="AI24">
        <f t="shared" si="15"/>
        <v>0</v>
      </c>
      <c r="AJ24">
        <f t="shared" si="15"/>
        <v>0</v>
      </c>
      <c r="AK24">
        <f t="shared" si="15"/>
        <v>0</v>
      </c>
      <c r="AL24">
        <f t="shared" si="15"/>
        <v>0</v>
      </c>
      <c r="AM24">
        <f t="shared" si="15"/>
        <v>0</v>
      </c>
      <c r="AN24">
        <f t="shared" si="15"/>
        <v>0</v>
      </c>
      <c r="AO24">
        <f t="shared" si="15"/>
        <v>0</v>
      </c>
      <c r="AP24">
        <f t="shared" si="15"/>
        <v>0</v>
      </c>
      <c r="AQ24">
        <f t="shared" si="15"/>
        <v>0</v>
      </c>
      <c r="AR24">
        <f t="shared" si="15"/>
        <v>0</v>
      </c>
      <c r="AS24">
        <f t="shared" si="15"/>
        <v>0</v>
      </c>
      <c r="AU24">
        <f t="shared" si="3"/>
        <v>0</v>
      </c>
      <c r="AV24">
        <f t="shared" si="4"/>
        <v>0</v>
      </c>
      <c r="AW24">
        <f t="shared" si="5"/>
        <v>0</v>
      </c>
      <c r="AX24">
        <f t="shared" si="6"/>
        <v>0</v>
      </c>
      <c r="AY24">
        <f t="shared" si="7"/>
        <v>0</v>
      </c>
    </row>
    <row r="25" spans="1:51" x14ac:dyDescent="0.35">
      <c r="A25" t="s">
        <v>18</v>
      </c>
      <c r="B25">
        <f t="shared" ref="B25:AS25" si="16">COUNTIF(B2:B8,"LCMT")</f>
        <v>0</v>
      </c>
      <c r="C25">
        <f t="shared" si="16"/>
        <v>0</v>
      </c>
      <c r="D25">
        <f t="shared" si="16"/>
        <v>0</v>
      </c>
      <c r="E25">
        <f t="shared" si="16"/>
        <v>0</v>
      </c>
      <c r="F25">
        <f t="shared" si="16"/>
        <v>0</v>
      </c>
      <c r="G25">
        <f t="shared" si="16"/>
        <v>0</v>
      </c>
      <c r="H25">
        <f t="shared" si="16"/>
        <v>0</v>
      </c>
      <c r="I25">
        <f t="shared" si="16"/>
        <v>0</v>
      </c>
      <c r="J25">
        <f t="shared" si="16"/>
        <v>0</v>
      </c>
      <c r="K25">
        <f t="shared" si="16"/>
        <v>0</v>
      </c>
      <c r="L25">
        <f t="shared" si="16"/>
        <v>0</v>
      </c>
      <c r="M25">
        <f t="shared" si="16"/>
        <v>0</v>
      </c>
      <c r="N25">
        <f t="shared" si="16"/>
        <v>0</v>
      </c>
      <c r="O25">
        <f t="shared" si="16"/>
        <v>0</v>
      </c>
      <c r="P25">
        <f t="shared" si="16"/>
        <v>0</v>
      </c>
      <c r="Q25">
        <f t="shared" si="16"/>
        <v>0</v>
      </c>
      <c r="R25">
        <f t="shared" si="16"/>
        <v>0</v>
      </c>
      <c r="S25">
        <f t="shared" si="16"/>
        <v>0</v>
      </c>
      <c r="T25">
        <f t="shared" si="16"/>
        <v>0</v>
      </c>
      <c r="U25">
        <f t="shared" si="16"/>
        <v>0</v>
      </c>
      <c r="V25">
        <f t="shared" si="16"/>
        <v>0</v>
      </c>
      <c r="W25">
        <f t="shared" si="16"/>
        <v>0</v>
      </c>
      <c r="X25">
        <f t="shared" si="16"/>
        <v>0</v>
      </c>
      <c r="Y25">
        <f t="shared" si="16"/>
        <v>0</v>
      </c>
      <c r="Z25">
        <f t="shared" si="16"/>
        <v>0</v>
      </c>
      <c r="AA25">
        <f t="shared" si="16"/>
        <v>0</v>
      </c>
      <c r="AB25">
        <f t="shared" si="16"/>
        <v>0</v>
      </c>
      <c r="AC25">
        <f t="shared" si="16"/>
        <v>0</v>
      </c>
      <c r="AD25">
        <f t="shared" si="16"/>
        <v>0</v>
      </c>
      <c r="AE25">
        <f t="shared" si="16"/>
        <v>0</v>
      </c>
      <c r="AF25">
        <f t="shared" si="16"/>
        <v>0</v>
      </c>
      <c r="AG25">
        <f t="shared" si="16"/>
        <v>0</v>
      </c>
      <c r="AH25">
        <f t="shared" si="16"/>
        <v>0</v>
      </c>
      <c r="AI25">
        <f t="shared" si="16"/>
        <v>0</v>
      </c>
      <c r="AJ25">
        <f t="shared" si="16"/>
        <v>0</v>
      </c>
      <c r="AK25">
        <f t="shared" si="16"/>
        <v>0</v>
      </c>
      <c r="AL25">
        <f t="shared" si="16"/>
        <v>0</v>
      </c>
      <c r="AM25">
        <f t="shared" si="16"/>
        <v>0</v>
      </c>
      <c r="AN25">
        <f t="shared" si="16"/>
        <v>0</v>
      </c>
      <c r="AO25">
        <f t="shared" si="16"/>
        <v>0</v>
      </c>
      <c r="AP25">
        <f t="shared" si="16"/>
        <v>0</v>
      </c>
      <c r="AQ25">
        <f t="shared" si="16"/>
        <v>0</v>
      </c>
      <c r="AR25">
        <f t="shared" si="16"/>
        <v>0</v>
      </c>
      <c r="AS25">
        <f t="shared" si="16"/>
        <v>0</v>
      </c>
      <c r="AU25">
        <f t="shared" si="3"/>
        <v>0</v>
      </c>
      <c r="AV25">
        <f t="shared" si="4"/>
        <v>0</v>
      </c>
      <c r="AW25">
        <f t="shared" si="5"/>
        <v>0</v>
      </c>
      <c r="AX25">
        <f t="shared" si="6"/>
        <v>0</v>
      </c>
      <c r="AY25">
        <f t="shared" si="7"/>
        <v>0</v>
      </c>
    </row>
    <row r="26" spans="1:51" x14ac:dyDescent="0.35">
      <c r="A26" t="s">
        <v>6</v>
      </c>
      <c r="B26">
        <f t="shared" ref="B26:AS26" si="17">COUNTIF(B2:B8,"LIT")</f>
        <v>0</v>
      </c>
      <c r="C26">
        <f t="shared" si="17"/>
        <v>0</v>
      </c>
      <c r="D26">
        <f t="shared" si="17"/>
        <v>0</v>
      </c>
      <c r="E26">
        <f t="shared" si="17"/>
        <v>0</v>
      </c>
      <c r="F26">
        <f t="shared" si="17"/>
        <v>0</v>
      </c>
      <c r="G26">
        <f t="shared" si="17"/>
        <v>0</v>
      </c>
      <c r="H26">
        <f t="shared" si="17"/>
        <v>0</v>
      </c>
      <c r="I26">
        <f t="shared" si="17"/>
        <v>0</v>
      </c>
      <c r="J26">
        <f t="shared" si="17"/>
        <v>0</v>
      </c>
      <c r="K26">
        <f t="shared" si="17"/>
        <v>0</v>
      </c>
      <c r="L26">
        <f t="shared" si="17"/>
        <v>0</v>
      </c>
      <c r="M26">
        <f t="shared" si="17"/>
        <v>0</v>
      </c>
      <c r="N26">
        <f t="shared" si="17"/>
        <v>0</v>
      </c>
      <c r="O26">
        <f t="shared" si="17"/>
        <v>0</v>
      </c>
      <c r="P26">
        <f t="shared" si="17"/>
        <v>0</v>
      </c>
      <c r="Q26">
        <f t="shared" si="17"/>
        <v>0</v>
      </c>
      <c r="R26">
        <f t="shared" si="17"/>
        <v>0</v>
      </c>
      <c r="S26">
        <f t="shared" si="17"/>
        <v>0</v>
      </c>
      <c r="T26">
        <f t="shared" si="17"/>
        <v>0</v>
      </c>
      <c r="U26">
        <f t="shared" si="17"/>
        <v>0</v>
      </c>
      <c r="V26">
        <f t="shared" si="17"/>
        <v>0</v>
      </c>
      <c r="W26">
        <f t="shared" si="17"/>
        <v>0</v>
      </c>
      <c r="X26">
        <f t="shared" si="17"/>
        <v>0</v>
      </c>
      <c r="Y26">
        <f t="shared" si="17"/>
        <v>0</v>
      </c>
      <c r="Z26">
        <f t="shared" si="17"/>
        <v>0</v>
      </c>
      <c r="AA26">
        <f t="shared" si="17"/>
        <v>0</v>
      </c>
      <c r="AB26">
        <f t="shared" si="17"/>
        <v>0</v>
      </c>
      <c r="AC26">
        <f t="shared" si="17"/>
        <v>0</v>
      </c>
      <c r="AD26">
        <f t="shared" si="17"/>
        <v>0</v>
      </c>
      <c r="AE26">
        <f t="shared" si="17"/>
        <v>0</v>
      </c>
      <c r="AF26">
        <f t="shared" si="17"/>
        <v>0</v>
      </c>
      <c r="AG26">
        <f t="shared" si="17"/>
        <v>0</v>
      </c>
      <c r="AH26">
        <f t="shared" si="17"/>
        <v>0</v>
      </c>
      <c r="AI26">
        <f t="shared" si="17"/>
        <v>0</v>
      </c>
      <c r="AJ26">
        <f t="shared" si="17"/>
        <v>0</v>
      </c>
      <c r="AK26">
        <f t="shared" si="17"/>
        <v>0</v>
      </c>
      <c r="AL26">
        <f t="shared" si="17"/>
        <v>0</v>
      </c>
      <c r="AM26">
        <f t="shared" si="17"/>
        <v>1</v>
      </c>
      <c r="AN26">
        <f t="shared" si="17"/>
        <v>1</v>
      </c>
      <c r="AO26">
        <f t="shared" si="17"/>
        <v>1</v>
      </c>
      <c r="AP26">
        <f t="shared" si="17"/>
        <v>1</v>
      </c>
      <c r="AQ26">
        <f t="shared" si="17"/>
        <v>1</v>
      </c>
      <c r="AR26">
        <f t="shared" si="17"/>
        <v>1</v>
      </c>
      <c r="AS26">
        <f t="shared" si="17"/>
        <v>2</v>
      </c>
      <c r="AU26">
        <f t="shared" si="3"/>
        <v>8</v>
      </c>
      <c r="AV26">
        <f t="shared" si="4"/>
        <v>0</v>
      </c>
      <c r="AW26">
        <f t="shared" si="5"/>
        <v>0</v>
      </c>
      <c r="AX26">
        <f t="shared" si="6"/>
        <v>0</v>
      </c>
      <c r="AY26">
        <f t="shared" si="7"/>
        <v>8</v>
      </c>
    </row>
    <row r="27" spans="1:51" x14ac:dyDescent="0.35">
      <c r="A27" t="s">
        <v>5</v>
      </c>
      <c r="B27">
        <f t="shared" ref="B27:AS27" si="18">COUNTIF(B2:B8,"LCIT")</f>
        <v>0</v>
      </c>
      <c r="C27">
        <f t="shared" si="18"/>
        <v>0</v>
      </c>
      <c r="D27">
        <f t="shared" si="18"/>
        <v>0</v>
      </c>
      <c r="E27">
        <f t="shared" si="18"/>
        <v>0</v>
      </c>
      <c r="F27">
        <f t="shared" si="18"/>
        <v>0</v>
      </c>
      <c r="G27">
        <f t="shared" si="18"/>
        <v>0</v>
      </c>
      <c r="H27">
        <f t="shared" si="18"/>
        <v>0</v>
      </c>
      <c r="I27">
        <f t="shared" si="18"/>
        <v>0</v>
      </c>
      <c r="J27">
        <f t="shared" si="18"/>
        <v>0</v>
      </c>
      <c r="K27">
        <f t="shared" si="18"/>
        <v>0</v>
      </c>
      <c r="L27">
        <f t="shared" si="18"/>
        <v>0</v>
      </c>
      <c r="M27">
        <f t="shared" si="18"/>
        <v>0</v>
      </c>
      <c r="N27">
        <f t="shared" si="18"/>
        <v>0</v>
      </c>
      <c r="O27">
        <f t="shared" si="18"/>
        <v>0</v>
      </c>
      <c r="P27">
        <f t="shared" si="18"/>
        <v>0</v>
      </c>
      <c r="Q27">
        <f t="shared" si="18"/>
        <v>0</v>
      </c>
      <c r="R27">
        <f t="shared" si="18"/>
        <v>0</v>
      </c>
      <c r="S27">
        <f t="shared" si="18"/>
        <v>0</v>
      </c>
      <c r="T27">
        <f t="shared" si="18"/>
        <v>0</v>
      </c>
      <c r="U27">
        <f t="shared" si="18"/>
        <v>0</v>
      </c>
      <c r="V27">
        <f t="shared" si="18"/>
        <v>0</v>
      </c>
      <c r="W27">
        <f t="shared" si="18"/>
        <v>0</v>
      </c>
      <c r="X27">
        <f t="shared" si="18"/>
        <v>0</v>
      </c>
      <c r="Y27">
        <f t="shared" si="18"/>
        <v>0</v>
      </c>
      <c r="Z27">
        <f t="shared" si="18"/>
        <v>0</v>
      </c>
      <c r="AA27">
        <f t="shared" si="18"/>
        <v>0</v>
      </c>
      <c r="AB27">
        <f t="shared" si="18"/>
        <v>0</v>
      </c>
      <c r="AC27">
        <f t="shared" si="18"/>
        <v>0</v>
      </c>
      <c r="AD27">
        <f t="shared" si="18"/>
        <v>0</v>
      </c>
      <c r="AE27">
        <f t="shared" si="18"/>
        <v>0</v>
      </c>
      <c r="AF27">
        <f t="shared" si="18"/>
        <v>0</v>
      </c>
      <c r="AG27">
        <f t="shared" si="18"/>
        <v>0</v>
      </c>
      <c r="AH27">
        <f t="shared" si="18"/>
        <v>0</v>
      </c>
      <c r="AI27">
        <f t="shared" si="18"/>
        <v>0</v>
      </c>
      <c r="AJ27">
        <f t="shared" si="18"/>
        <v>0</v>
      </c>
      <c r="AK27">
        <f t="shared" si="18"/>
        <v>0</v>
      </c>
      <c r="AL27">
        <f t="shared" si="18"/>
        <v>0</v>
      </c>
      <c r="AM27">
        <f t="shared" si="18"/>
        <v>0</v>
      </c>
      <c r="AN27">
        <f t="shared" si="18"/>
        <v>0</v>
      </c>
      <c r="AO27">
        <f t="shared" si="18"/>
        <v>0</v>
      </c>
      <c r="AP27">
        <f t="shared" si="18"/>
        <v>0</v>
      </c>
      <c r="AQ27">
        <f t="shared" si="18"/>
        <v>0</v>
      </c>
      <c r="AR27">
        <f t="shared" si="18"/>
        <v>0</v>
      </c>
      <c r="AS27">
        <f t="shared" si="18"/>
        <v>0</v>
      </c>
      <c r="AU27">
        <f t="shared" si="3"/>
        <v>0</v>
      </c>
      <c r="AV27">
        <f t="shared" si="4"/>
        <v>0</v>
      </c>
      <c r="AW27">
        <f t="shared" si="5"/>
        <v>0</v>
      </c>
      <c r="AX27">
        <f t="shared" si="6"/>
        <v>0</v>
      </c>
      <c r="AY27">
        <f t="shared" si="7"/>
        <v>0</v>
      </c>
    </row>
    <row r="28" spans="1:51" x14ac:dyDescent="0.35">
      <c r="A28" t="s">
        <v>19</v>
      </c>
      <c r="B28">
        <f t="shared" ref="B28:AS28" si="19">COUNTIF(B2:B8,"MwERT")</f>
        <v>0</v>
      </c>
      <c r="C28">
        <f t="shared" si="19"/>
        <v>0</v>
      </c>
      <c r="D28">
        <f t="shared" si="19"/>
        <v>0</v>
      </c>
      <c r="E28">
        <f t="shared" si="19"/>
        <v>0</v>
      </c>
      <c r="F28">
        <f t="shared" si="19"/>
        <v>0</v>
      </c>
      <c r="G28">
        <f t="shared" si="19"/>
        <v>0</v>
      </c>
      <c r="H28">
        <f t="shared" si="19"/>
        <v>0</v>
      </c>
      <c r="I28">
        <f t="shared" si="19"/>
        <v>0</v>
      </c>
      <c r="J28">
        <f t="shared" si="19"/>
        <v>0</v>
      </c>
      <c r="K28">
        <f t="shared" si="19"/>
        <v>0</v>
      </c>
      <c r="L28">
        <f t="shared" si="19"/>
        <v>0</v>
      </c>
      <c r="M28">
        <f t="shared" si="19"/>
        <v>0</v>
      </c>
      <c r="N28">
        <f t="shared" si="19"/>
        <v>0</v>
      </c>
      <c r="O28">
        <f t="shared" si="19"/>
        <v>0</v>
      </c>
      <c r="P28">
        <f t="shared" si="19"/>
        <v>0</v>
      </c>
      <c r="Q28">
        <f t="shared" si="19"/>
        <v>0</v>
      </c>
      <c r="R28">
        <f t="shared" si="19"/>
        <v>0</v>
      </c>
      <c r="S28">
        <f t="shared" si="19"/>
        <v>0</v>
      </c>
      <c r="T28">
        <f t="shared" si="19"/>
        <v>0</v>
      </c>
      <c r="U28">
        <f t="shared" si="19"/>
        <v>0</v>
      </c>
      <c r="V28">
        <f t="shared" si="19"/>
        <v>0</v>
      </c>
      <c r="W28">
        <f t="shared" si="19"/>
        <v>0</v>
      </c>
      <c r="X28">
        <f t="shared" si="19"/>
        <v>0</v>
      </c>
      <c r="Y28">
        <f t="shared" si="19"/>
        <v>0</v>
      </c>
      <c r="Z28">
        <f t="shared" si="19"/>
        <v>0</v>
      </c>
      <c r="AA28">
        <f t="shared" si="19"/>
        <v>0</v>
      </c>
      <c r="AB28">
        <f t="shared" si="19"/>
        <v>0</v>
      </c>
      <c r="AC28">
        <f t="shared" si="19"/>
        <v>0</v>
      </c>
      <c r="AD28">
        <f t="shared" si="19"/>
        <v>0</v>
      </c>
      <c r="AE28">
        <f t="shared" si="19"/>
        <v>0</v>
      </c>
      <c r="AF28">
        <f t="shared" si="19"/>
        <v>0</v>
      </c>
      <c r="AG28">
        <f t="shared" si="19"/>
        <v>0</v>
      </c>
      <c r="AH28">
        <f t="shared" si="19"/>
        <v>0</v>
      </c>
      <c r="AI28">
        <f t="shared" si="19"/>
        <v>0</v>
      </c>
      <c r="AJ28">
        <f t="shared" si="19"/>
        <v>0</v>
      </c>
      <c r="AK28">
        <f t="shared" si="19"/>
        <v>0</v>
      </c>
      <c r="AL28">
        <f t="shared" si="19"/>
        <v>0</v>
      </c>
      <c r="AM28">
        <f t="shared" si="19"/>
        <v>0</v>
      </c>
      <c r="AN28">
        <f t="shared" si="19"/>
        <v>0</v>
      </c>
      <c r="AO28">
        <f t="shared" si="19"/>
        <v>0</v>
      </c>
      <c r="AP28">
        <f t="shared" si="19"/>
        <v>0</v>
      </c>
      <c r="AQ28">
        <f t="shared" si="19"/>
        <v>0</v>
      </c>
      <c r="AR28">
        <f t="shared" si="19"/>
        <v>0</v>
      </c>
      <c r="AS28">
        <f t="shared" si="19"/>
        <v>0</v>
      </c>
      <c r="AU28">
        <f t="shared" si="3"/>
        <v>0</v>
      </c>
      <c r="AV28">
        <f t="shared" si="4"/>
        <v>0</v>
      </c>
      <c r="AW28">
        <f t="shared" si="5"/>
        <v>0</v>
      </c>
      <c r="AX28">
        <f t="shared" si="6"/>
        <v>0</v>
      </c>
      <c r="AY28">
        <f t="shared" si="7"/>
        <v>0</v>
      </c>
    </row>
    <row r="29" spans="1:51" x14ac:dyDescent="0.35">
      <c r="A29" t="s">
        <v>20</v>
      </c>
      <c r="B29">
        <f t="shared" ref="B29:AS29" si="20">COUNTIF(B2:B8,"ERwMT")</f>
        <v>0</v>
      </c>
      <c r="C29">
        <f t="shared" si="20"/>
        <v>0</v>
      </c>
      <c r="D29">
        <f t="shared" si="20"/>
        <v>0</v>
      </c>
      <c r="E29">
        <f t="shared" si="20"/>
        <v>0</v>
      </c>
      <c r="F29">
        <f t="shared" si="20"/>
        <v>0</v>
      </c>
      <c r="G29">
        <f t="shared" si="20"/>
        <v>0</v>
      </c>
      <c r="H29">
        <f t="shared" si="20"/>
        <v>0</v>
      </c>
      <c r="I29">
        <f t="shared" si="20"/>
        <v>0</v>
      </c>
      <c r="J29">
        <f t="shared" si="20"/>
        <v>0</v>
      </c>
      <c r="K29">
        <f t="shared" si="20"/>
        <v>0</v>
      </c>
      <c r="L29">
        <f t="shared" si="20"/>
        <v>0</v>
      </c>
      <c r="M29">
        <f t="shared" si="20"/>
        <v>0</v>
      </c>
      <c r="N29">
        <f t="shared" si="20"/>
        <v>0</v>
      </c>
      <c r="O29">
        <f t="shared" si="20"/>
        <v>0</v>
      </c>
      <c r="P29">
        <f t="shared" si="20"/>
        <v>0</v>
      </c>
      <c r="Q29">
        <f t="shared" si="20"/>
        <v>0</v>
      </c>
      <c r="R29">
        <f t="shared" si="20"/>
        <v>0</v>
      </c>
      <c r="S29">
        <f t="shared" si="20"/>
        <v>0</v>
      </c>
      <c r="T29">
        <f t="shared" si="20"/>
        <v>0</v>
      </c>
      <c r="U29">
        <f t="shared" si="20"/>
        <v>0</v>
      </c>
      <c r="V29">
        <f t="shared" si="20"/>
        <v>0</v>
      </c>
      <c r="W29">
        <f t="shared" si="20"/>
        <v>0</v>
      </c>
      <c r="X29">
        <f t="shared" si="20"/>
        <v>0</v>
      </c>
      <c r="Y29">
        <f t="shared" si="20"/>
        <v>0</v>
      </c>
      <c r="Z29">
        <f t="shared" si="20"/>
        <v>0</v>
      </c>
      <c r="AA29">
        <f t="shared" si="20"/>
        <v>0</v>
      </c>
      <c r="AB29">
        <f t="shared" si="20"/>
        <v>0</v>
      </c>
      <c r="AC29">
        <f t="shared" si="20"/>
        <v>0</v>
      </c>
      <c r="AD29">
        <f t="shared" si="20"/>
        <v>0</v>
      </c>
      <c r="AE29">
        <f t="shared" si="20"/>
        <v>0</v>
      </c>
      <c r="AF29">
        <f t="shared" si="20"/>
        <v>0</v>
      </c>
      <c r="AG29">
        <f t="shared" si="20"/>
        <v>0</v>
      </c>
      <c r="AH29">
        <f t="shared" si="20"/>
        <v>0</v>
      </c>
      <c r="AI29">
        <f t="shared" si="20"/>
        <v>0</v>
      </c>
      <c r="AJ29">
        <f t="shared" si="20"/>
        <v>0</v>
      </c>
      <c r="AK29">
        <f t="shared" si="20"/>
        <v>0</v>
      </c>
      <c r="AL29">
        <f t="shared" si="20"/>
        <v>0</v>
      </c>
      <c r="AM29">
        <f t="shared" si="20"/>
        <v>0</v>
      </c>
      <c r="AN29">
        <f t="shared" si="20"/>
        <v>0</v>
      </c>
      <c r="AO29">
        <f t="shared" si="20"/>
        <v>0</v>
      </c>
      <c r="AP29">
        <f t="shared" si="20"/>
        <v>0</v>
      </c>
      <c r="AQ29">
        <f t="shared" si="20"/>
        <v>0</v>
      </c>
      <c r="AR29">
        <f t="shared" si="20"/>
        <v>0</v>
      </c>
      <c r="AS29">
        <f t="shared" si="20"/>
        <v>0</v>
      </c>
      <c r="AU29">
        <f t="shared" si="3"/>
        <v>0</v>
      </c>
      <c r="AV29">
        <f t="shared" si="4"/>
        <v>0</v>
      </c>
      <c r="AW29">
        <f t="shared" si="5"/>
        <v>0</v>
      </c>
      <c r="AX29">
        <f t="shared" si="6"/>
        <v>0</v>
      </c>
      <c r="AY29">
        <f t="shared" si="7"/>
        <v>0</v>
      </c>
    </row>
    <row r="30" spans="1:51" x14ac:dyDescent="0.35">
      <c r="A30" t="s">
        <v>21</v>
      </c>
      <c r="B30">
        <f t="shared" ref="B30:AS30" si="21">COUNTIF(B2:B8,"M&amp;ERT")</f>
        <v>0</v>
      </c>
      <c r="C30">
        <f t="shared" si="21"/>
        <v>0</v>
      </c>
      <c r="D30">
        <f t="shared" si="21"/>
        <v>0</v>
      </c>
      <c r="E30">
        <f t="shared" si="21"/>
        <v>0</v>
      </c>
      <c r="F30">
        <f t="shared" si="21"/>
        <v>0</v>
      </c>
      <c r="G30">
        <f t="shared" si="21"/>
        <v>0</v>
      </c>
      <c r="H30">
        <f t="shared" si="21"/>
        <v>0</v>
      </c>
      <c r="I30">
        <f t="shared" si="21"/>
        <v>0</v>
      </c>
      <c r="J30">
        <f t="shared" si="21"/>
        <v>0</v>
      </c>
      <c r="K30">
        <f t="shared" si="21"/>
        <v>0</v>
      </c>
      <c r="L30">
        <f t="shared" si="21"/>
        <v>0</v>
      </c>
      <c r="M30">
        <f t="shared" si="21"/>
        <v>0</v>
      </c>
      <c r="N30">
        <f t="shared" si="21"/>
        <v>0</v>
      </c>
      <c r="O30">
        <f t="shared" si="21"/>
        <v>0</v>
      </c>
      <c r="P30">
        <f t="shared" si="21"/>
        <v>0</v>
      </c>
      <c r="Q30">
        <f t="shared" si="21"/>
        <v>0</v>
      </c>
      <c r="R30">
        <f t="shared" si="21"/>
        <v>0</v>
      </c>
      <c r="S30">
        <f t="shared" si="21"/>
        <v>0</v>
      </c>
      <c r="T30">
        <f t="shared" si="21"/>
        <v>0</v>
      </c>
      <c r="U30">
        <f t="shared" si="21"/>
        <v>0</v>
      </c>
      <c r="V30">
        <f t="shared" si="21"/>
        <v>0</v>
      </c>
      <c r="W30">
        <f t="shared" si="21"/>
        <v>0</v>
      </c>
      <c r="X30">
        <f t="shared" si="21"/>
        <v>0</v>
      </c>
      <c r="Y30">
        <f t="shared" si="21"/>
        <v>0</v>
      </c>
      <c r="Z30">
        <f t="shared" si="21"/>
        <v>0</v>
      </c>
      <c r="AA30">
        <f t="shared" si="21"/>
        <v>0</v>
      </c>
      <c r="AB30">
        <f t="shared" si="21"/>
        <v>0</v>
      </c>
      <c r="AC30">
        <f t="shared" si="21"/>
        <v>0</v>
      </c>
      <c r="AD30">
        <f t="shared" si="21"/>
        <v>0</v>
      </c>
      <c r="AE30">
        <f t="shared" si="21"/>
        <v>0</v>
      </c>
      <c r="AF30">
        <f t="shared" si="21"/>
        <v>0</v>
      </c>
      <c r="AG30">
        <f t="shared" si="21"/>
        <v>0</v>
      </c>
      <c r="AH30">
        <f t="shared" si="21"/>
        <v>0</v>
      </c>
      <c r="AI30">
        <f t="shared" si="21"/>
        <v>0</v>
      </c>
      <c r="AJ30">
        <f t="shared" si="21"/>
        <v>0</v>
      </c>
      <c r="AK30">
        <f t="shared" si="21"/>
        <v>0</v>
      </c>
      <c r="AL30">
        <f t="shared" si="21"/>
        <v>0</v>
      </c>
      <c r="AM30">
        <f t="shared" si="21"/>
        <v>0</v>
      </c>
      <c r="AN30">
        <f t="shared" si="21"/>
        <v>0</v>
      </c>
      <c r="AO30">
        <f t="shared" si="21"/>
        <v>0</v>
      </c>
      <c r="AP30">
        <f t="shared" si="21"/>
        <v>0</v>
      </c>
      <c r="AQ30">
        <f t="shared" si="21"/>
        <v>0</v>
      </c>
      <c r="AR30">
        <f t="shared" si="21"/>
        <v>0</v>
      </c>
      <c r="AS30">
        <f t="shared" si="21"/>
        <v>0</v>
      </c>
      <c r="AU30">
        <f t="shared" si="3"/>
        <v>0</v>
      </c>
      <c r="AV30">
        <f t="shared" si="4"/>
        <v>0</v>
      </c>
      <c r="AW30">
        <f t="shared" si="5"/>
        <v>0</v>
      </c>
      <c r="AX30">
        <f t="shared" si="6"/>
        <v>0</v>
      </c>
      <c r="AY30">
        <f t="shared" si="7"/>
        <v>0</v>
      </c>
    </row>
    <row r="31" spans="1:51" x14ac:dyDescent="0.35">
      <c r="A31" t="s">
        <v>22</v>
      </c>
      <c r="B31">
        <f t="shared" ref="B31:AS31" si="22">COUNTIF(B2:B8,"MwIT")</f>
        <v>0</v>
      </c>
      <c r="C31">
        <f t="shared" si="22"/>
        <v>0</v>
      </c>
      <c r="D31">
        <f t="shared" si="22"/>
        <v>0</v>
      </c>
      <c r="E31">
        <f t="shared" si="22"/>
        <v>0</v>
      </c>
      <c r="F31">
        <f t="shared" si="22"/>
        <v>0</v>
      </c>
      <c r="G31">
        <f t="shared" si="22"/>
        <v>0</v>
      </c>
      <c r="H31">
        <f t="shared" si="22"/>
        <v>0</v>
      </c>
      <c r="I31">
        <f t="shared" si="22"/>
        <v>0</v>
      </c>
      <c r="J31">
        <f t="shared" si="22"/>
        <v>0</v>
      </c>
      <c r="K31">
        <f t="shared" si="22"/>
        <v>0</v>
      </c>
      <c r="L31">
        <f t="shared" si="22"/>
        <v>0</v>
      </c>
      <c r="M31">
        <f t="shared" si="22"/>
        <v>0</v>
      </c>
      <c r="N31">
        <f t="shared" si="22"/>
        <v>0</v>
      </c>
      <c r="O31">
        <f t="shared" si="22"/>
        <v>0</v>
      </c>
      <c r="P31">
        <f t="shared" si="22"/>
        <v>0</v>
      </c>
      <c r="Q31">
        <f t="shared" si="22"/>
        <v>0</v>
      </c>
      <c r="R31">
        <f t="shared" si="22"/>
        <v>0</v>
      </c>
      <c r="S31">
        <f t="shared" si="22"/>
        <v>0</v>
      </c>
      <c r="T31">
        <f t="shared" si="22"/>
        <v>0</v>
      </c>
      <c r="U31">
        <f t="shared" si="22"/>
        <v>0</v>
      </c>
      <c r="V31">
        <f t="shared" si="22"/>
        <v>0</v>
      </c>
      <c r="W31">
        <f t="shared" si="22"/>
        <v>0</v>
      </c>
      <c r="X31">
        <f t="shared" si="22"/>
        <v>0</v>
      </c>
      <c r="Y31">
        <f t="shared" si="22"/>
        <v>0</v>
      </c>
      <c r="Z31">
        <f t="shared" si="22"/>
        <v>0</v>
      </c>
      <c r="AA31">
        <f t="shared" si="22"/>
        <v>0</v>
      </c>
      <c r="AB31">
        <f t="shared" si="22"/>
        <v>0</v>
      </c>
      <c r="AC31">
        <f t="shared" si="22"/>
        <v>0</v>
      </c>
      <c r="AD31">
        <f t="shared" si="22"/>
        <v>0</v>
      </c>
      <c r="AE31">
        <f t="shared" si="22"/>
        <v>0</v>
      </c>
      <c r="AF31">
        <f t="shared" si="22"/>
        <v>0</v>
      </c>
      <c r="AG31">
        <f t="shared" si="22"/>
        <v>0</v>
      </c>
      <c r="AH31">
        <f t="shared" si="22"/>
        <v>0</v>
      </c>
      <c r="AI31">
        <f t="shared" si="22"/>
        <v>0</v>
      </c>
      <c r="AJ31">
        <f t="shared" si="22"/>
        <v>0</v>
      </c>
      <c r="AK31">
        <f t="shared" si="22"/>
        <v>0</v>
      </c>
      <c r="AL31">
        <f t="shared" si="22"/>
        <v>0</v>
      </c>
      <c r="AM31">
        <f t="shared" si="22"/>
        <v>0</v>
      </c>
      <c r="AN31">
        <f t="shared" si="22"/>
        <v>0</v>
      </c>
      <c r="AO31">
        <f t="shared" si="22"/>
        <v>0</v>
      </c>
      <c r="AP31">
        <f t="shared" si="22"/>
        <v>0</v>
      </c>
      <c r="AQ31">
        <f t="shared" si="22"/>
        <v>0</v>
      </c>
      <c r="AR31">
        <f t="shared" si="22"/>
        <v>0</v>
      </c>
      <c r="AS31">
        <f t="shared" si="22"/>
        <v>0</v>
      </c>
      <c r="AU31">
        <f t="shared" si="3"/>
        <v>0</v>
      </c>
      <c r="AV31">
        <f t="shared" si="4"/>
        <v>0</v>
      </c>
      <c r="AW31">
        <f t="shared" si="5"/>
        <v>0</v>
      </c>
      <c r="AX31">
        <f t="shared" si="6"/>
        <v>0</v>
      </c>
      <c r="AY31">
        <f t="shared" si="7"/>
        <v>0</v>
      </c>
    </row>
    <row r="32" spans="1:51" x14ac:dyDescent="0.35">
      <c r="A32" t="s">
        <v>23</v>
      </c>
      <c r="B32">
        <f t="shared" ref="B32:AS32" si="23">COUNTIF(B2:B8,"IwMT")</f>
        <v>0</v>
      </c>
      <c r="C32">
        <f t="shared" si="23"/>
        <v>0</v>
      </c>
      <c r="D32">
        <f t="shared" si="23"/>
        <v>0</v>
      </c>
      <c r="E32">
        <f t="shared" si="23"/>
        <v>0</v>
      </c>
      <c r="F32">
        <f t="shared" si="23"/>
        <v>0</v>
      </c>
      <c r="G32">
        <f t="shared" si="23"/>
        <v>0</v>
      </c>
      <c r="H32">
        <f t="shared" si="23"/>
        <v>0</v>
      </c>
      <c r="I32">
        <f t="shared" si="23"/>
        <v>0</v>
      </c>
      <c r="J32">
        <f t="shared" si="23"/>
        <v>0</v>
      </c>
      <c r="K32">
        <f t="shared" si="23"/>
        <v>0</v>
      </c>
      <c r="L32">
        <f t="shared" si="23"/>
        <v>0</v>
      </c>
      <c r="M32">
        <f t="shared" si="23"/>
        <v>0</v>
      </c>
      <c r="N32">
        <f t="shared" si="23"/>
        <v>0</v>
      </c>
      <c r="O32">
        <f t="shared" si="23"/>
        <v>0</v>
      </c>
      <c r="P32">
        <f t="shared" si="23"/>
        <v>0</v>
      </c>
      <c r="Q32">
        <f t="shared" si="23"/>
        <v>0</v>
      </c>
      <c r="R32">
        <f t="shared" si="23"/>
        <v>0</v>
      </c>
      <c r="S32">
        <f t="shared" si="23"/>
        <v>0</v>
      </c>
      <c r="T32">
        <f t="shared" si="23"/>
        <v>0</v>
      </c>
      <c r="U32">
        <f t="shared" si="23"/>
        <v>0</v>
      </c>
      <c r="V32">
        <f t="shared" si="23"/>
        <v>0</v>
      </c>
      <c r="W32">
        <f t="shared" si="23"/>
        <v>0</v>
      </c>
      <c r="X32">
        <f t="shared" si="23"/>
        <v>0</v>
      </c>
      <c r="Y32">
        <f t="shared" si="23"/>
        <v>0</v>
      </c>
      <c r="Z32">
        <f t="shared" si="23"/>
        <v>0</v>
      </c>
      <c r="AA32">
        <f t="shared" si="23"/>
        <v>0</v>
      </c>
      <c r="AB32">
        <f t="shared" si="23"/>
        <v>0</v>
      </c>
      <c r="AC32">
        <f t="shared" si="23"/>
        <v>0</v>
      </c>
      <c r="AD32">
        <f t="shared" si="23"/>
        <v>0</v>
      </c>
      <c r="AE32">
        <f t="shared" si="23"/>
        <v>0</v>
      </c>
      <c r="AF32">
        <f t="shared" si="23"/>
        <v>0</v>
      </c>
      <c r="AG32">
        <f t="shared" si="23"/>
        <v>0</v>
      </c>
      <c r="AH32">
        <f t="shared" si="23"/>
        <v>0</v>
      </c>
      <c r="AI32">
        <f t="shared" si="23"/>
        <v>0</v>
      </c>
      <c r="AJ32">
        <f t="shared" si="23"/>
        <v>0</v>
      </c>
      <c r="AK32">
        <f t="shared" si="23"/>
        <v>0</v>
      </c>
      <c r="AL32">
        <f t="shared" si="23"/>
        <v>0</v>
      </c>
      <c r="AM32">
        <f t="shared" si="23"/>
        <v>0</v>
      </c>
      <c r="AN32">
        <f t="shared" si="23"/>
        <v>0</v>
      </c>
      <c r="AO32">
        <f t="shared" si="23"/>
        <v>0</v>
      </c>
      <c r="AP32">
        <f t="shared" si="23"/>
        <v>0</v>
      </c>
      <c r="AQ32">
        <f t="shared" si="23"/>
        <v>0</v>
      </c>
      <c r="AR32">
        <f t="shared" si="23"/>
        <v>0</v>
      </c>
      <c r="AS32">
        <f t="shared" si="23"/>
        <v>0</v>
      </c>
      <c r="AU32">
        <f t="shared" si="3"/>
        <v>0</v>
      </c>
      <c r="AV32">
        <f t="shared" si="4"/>
        <v>0</v>
      </c>
      <c r="AW32">
        <f t="shared" si="5"/>
        <v>0</v>
      </c>
      <c r="AX32">
        <f t="shared" si="6"/>
        <v>0</v>
      </c>
      <c r="AY32">
        <f t="shared" si="7"/>
        <v>0</v>
      </c>
    </row>
    <row r="33" spans="1:51" x14ac:dyDescent="0.35">
      <c r="A33" t="s">
        <v>24</v>
      </c>
      <c r="B33">
        <f t="shared" ref="B33:AS33" si="24">COUNTIF(B2:B8,"M&amp;IT")</f>
        <v>0</v>
      </c>
      <c r="C33">
        <f t="shared" si="24"/>
        <v>0</v>
      </c>
      <c r="D33">
        <f t="shared" si="24"/>
        <v>0</v>
      </c>
      <c r="E33">
        <f t="shared" si="24"/>
        <v>0</v>
      </c>
      <c r="F33">
        <f t="shared" si="24"/>
        <v>0</v>
      </c>
      <c r="G33">
        <f t="shared" si="24"/>
        <v>0</v>
      </c>
      <c r="H33">
        <f t="shared" si="24"/>
        <v>0</v>
      </c>
      <c r="I33">
        <f t="shared" si="24"/>
        <v>0</v>
      </c>
      <c r="J33">
        <f t="shared" si="24"/>
        <v>0</v>
      </c>
      <c r="K33">
        <f t="shared" si="24"/>
        <v>0</v>
      </c>
      <c r="L33">
        <f t="shared" si="24"/>
        <v>0</v>
      </c>
      <c r="M33">
        <f t="shared" si="24"/>
        <v>0</v>
      </c>
      <c r="N33">
        <f t="shared" si="24"/>
        <v>0</v>
      </c>
      <c r="O33">
        <f t="shared" si="24"/>
        <v>0</v>
      </c>
      <c r="P33">
        <f t="shared" si="24"/>
        <v>0</v>
      </c>
      <c r="Q33">
        <f t="shared" si="24"/>
        <v>0</v>
      </c>
      <c r="R33">
        <f t="shared" si="24"/>
        <v>0</v>
      </c>
      <c r="S33">
        <f t="shared" si="24"/>
        <v>0</v>
      </c>
      <c r="T33">
        <f t="shared" si="24"/>
        <v>0</v>
      </c>
      <c r="U33">
        <f t="shared" si="24"/>
        <v>0</v>
      </c>
      <c r="V33">
        <f t="shared" si="24"/>
        <v>0</v>
      </c>
      <c r="W33">
        <f t="shared" si="24"/>
        <v>0</v>
      </c>
      <c r="X33">
        <f t="shared" si="24"/>
        <v>0</v>
      </c>
      <c r="Y33">
        <f t="shared" si="24"/>
        <v>0</v>
      </c>
      <c r="Z33">
        <f t="shared" si="24"/>
        <v>0</v>
      </c>
      <c r="AA33">
        <f t="shared" si="24"/>
        <v>0</v>
      </c>
      <c r="AB33">
        <f t="shared" si="24"/>
        <v>0</v>
      </c>
      <c r="AC33">
        <f t="shared" si="24"/>
        <v>0</v>
      </c>
      <c r="AD33">
        <f t="shared" si="24"/>
        <v>0</v>
      </c>
      <c r="AE33">
        <f t="shared" si="24"/>
        <v>0</v>
      </c>
      <c r="AF33">
        <f t="shared" si="24"/>
        <v>0</v>
      </c>
      <c r="AG33">
        <f t="shared" si="24"/>
        <v>0</v>
      </c>
      <c r="AH33">
        <f t="shared" si="24"/>
        <v>0</v>
      </c>
      <c r="AI33">
        <f t="shared" si="24"/>
        <v>0</v>
      </c>
      <c r="AJ33">
        <f t="shared" si="24"/>
        <v>0</v>
      </c>
      <c r="AK33">
        <f t="shared" si="24"/>
        <v>0</v>
      </c>
      <c r="AL33">
        <f t="shared" si="24"/>
        <v>0</v>
      </c>
      <c r="AM33">
        <f t="shared" si="24"/>
        <v>0</v>
      </c>
      <c r="AN33">
        <f t="shared" si="24"/>
        <v>0</v>
      </c>
      <c r="AO33">
        <f t="shared" si="24"/>
        <v>0</v>
      </c>
      <c r="AP33">
        <f t="shared" si="24"/>
        <v>0</v>
      </c>
      <c r="AQ33">
        <f t="shared" si="24"/>
        <v>0</v>
      </c>
      <c r="AR33">
        <f t="shared" si="24"/>
        <v>0</v>
      </c>
      <c r="AS33">
        <f t="shared" si="24"/>
        <v>0</v>
      </c>
      <c r="AU33">
        <f t="shared" si="3"/>
        <v>0</v>
      </c>
      <c r="AV33">
        <f t="shared" si="4"/>
        <v>0</v>
      </c>
      <c r="AW33">
        <f t="shared" si="5"/>
        <v>0</v>
      </c>
      <c r="AX33">
        <f t="shared" si="6"/>
        <v>0</v>
      </c>
      <c r="AY33">
        <f t="shared" si="7"/>
        <v>0</v>
      </c>
    </row>
    <row r="34" spans="1:51" x14ac:dyDescent="0.35">
      <c r="A34" t="s">
        <v>10</v>
      </c>
      <c r="B34">
        <f t="shared" ref="B34:AS34" si="25">COUNTIF(B2:B8,"IwERT")</f>
        <v>0</v>
      </c>
      <c r="C34">
        <f t="shared" si="25"/>
        <v>0</v>
      </c>
      <c r="D34">
        <f t="shared" si="25"/>
        <v>0</v>
      </c>
      <c r="E34">
        <f t="shared" si="25"/>
        <v>0</v>
      </c>
      <c r="F34">
        <f t="shared" si="25"/>
        <v>0</v>
      </c>
      <c r="G34">
        <f t="shared" si="25"/>
        <v>0</v>
      </c>
      <c r="H34">
        <f t="shared" si="25"/>
        <v>0</v>
      </c>
      <c r="I34">
        <f t="shared" si="25"/>
        <v>0</v>
      </c>
      <c r="J34">
        <f t="shared" si="25"/>
        <v>0</v>
      </c>
      <c r="K34">
        <f t="shared" si="25"/>
        <v>0</v>
      </c>
      <c r="L34">
        <f t="shared" si="25"/>
        <v>0</v>
      </c>
      <c r="M34">
        <f t="shared" si="25"/>
        <v>0</v>
      </c>
      <c r="N34">
        <f t="shared" si="25"/>
        <v>0</v>
      </c>
      <c r="O34">
        <f t="shared" si="25"/>
        <v>0</v>
      </c>
      <c r="P34">
        <f t="shared" si="25"/>
        <v>0</v>
      </c>
      <c r="Q34">
        <f t="shared" si="25"/>
        <v>0</v>
      </c>
      <c r="R34">
        <f t="shared" si="25"/>
        <v>0</v>
      </c>
      <c r="S34">
        <f t="shared" si="25"/>
        <v>0</v>
      </c>
      <c r="T34">
        <f t="shared" si="25"/>
        <v>0</v>
      </c>
      <c r="U34">
        <f t="shared" si="25"/>
        <v>0</v>
      </c>
      <c r="V34">
        <f t="shared" si="25"/>
        <v>0</v>
      </c>
      <c r="W34">
        <f t="shared" si="25"/>
        <v>0</v>
      </c>
      <c r="X34">
        <f t="shared" si="25"/>
        <v>0</v>
      </c>
      <c r="Y34">
        <f t="shared" si="25"/>
        <v>0</v>
      </c>
      <c r="Z34">
        <f t="shared" si="25"/>
        <v>0</v>
      </c>
      <c r="AA34">
        <f t="shared" si="25"/>
        <v>0</v>
      </c>
      <c r="AB34">
        <f t="shared" si="25"/>
        <v>0</v>
      </c>
      <c r="AC34">
        <f t="shared" si="25"/>
        <v>0</v>
      </c>
      <c r="AD34">
        <f t="shared" si="25"/>
        <v>0</v>
      </c>
      <c r="AE34">
        <f t="shared" si="25"/>
        <v>0</v>
      </c>
      <c r="AF34">
        <f t="shared" si="25"/>
        <v>0</v>
      </c>
      <c r="AG34">
        <f t="shared" si="25"/>
        <v>0</v>
      </c>
      <c r="AH34">
        <f t="shared" si="25"/>
        <v>0</v>
      </c>
      <c r="AI34">
        <f t="shared" si="25"/>
        <v>0</v>
      </c>
      <c r="AJ34">
        <f t="shared" si="25"/>
        <v>0</v>
      </c>
      <c r="AK34">
        <f t="shared" si="25"/>
        <v>0</v>
      </c>
      <c r="AL34">
        <f t="shared" si="25"/>
        <v>0</v>
      </c>
      <c r="AM34">
        <f t="shared" si="25"/>
        <v>0</v>
      </c>
      <c r="AN34">
        <f t="shared" si="25"/>
        <v>0</v>
      </c>
      <c r="AO34">
        <f t="shared" si="25"/>
        <v>0</v>
      </c>
      <c r="AP34">
        <f t="shared" si="25"/>
        <v>0</v>
      </c>
      <c r="AQ34">
        <f t="shared" si="25"/>
        <v>0</v>
      </c>
      <c r="AR34">
        <f t="shared" si="25"/>
        <v>0</v>
      </c>
      <c r="AS34">
        <f t="shared" si="25"/>
        <v>0</v>
      </c>
      <c r="AU34">
        <f t="shared" si="3"/>
        <v>0</v>
      </c>
      <c r="AV34">
        <f t="shared" si="4"/>
        <v>0</v>
      </c>
      <c r="AW34">
        <f t="shared" si="5"/>
        <v>0</v>
      </c>
      <c r="AX34">
        <f t="shared" si="6"/>
        <v>0</v>
      </c>
      <c r="AY34">
        <f t="shared" si="7"/>
        <v>0</v>
      </c>
    </row>
    <row r="35" spans="1:51" x14ac:dyDescent="0.35">
      <c r="A35" t="s">
        <v>25</v>
      </c>
      <c r="B35">
        <f t="shared" ref="B35:AS35" si="26">COUNTIF(B2:B8,"ERwIT")</f>
        <v>0</v>
      </c>
      <c r="C35">
        <f t="shared" si="26"/>
        <v>0</v>
      </c>
      <c r="D35">
        <f t="shared" si="26"/>
        <v>0</v>
      </c>
      <c r="E35">
        <f t="shared" si="26"/>
        <v>0</v>
      </c>
      <c r="F35">
        <f t="shared" si="26"/>
        <v>0</v>
      </c>
      <c r="G35">
        <f t="shared" si="26"/>
        <v>0</v>
      </c>
      <c r="H35">
        <f t="shared" si="26"/>
        <v>0</v>
      </c>
      <c r="I35">
        <f t="shared" si="26"/>
        <v>0</v>
      </c>
      <c r="J35">
        <f t="shared" si="26"/>
        <v>0</v>
      </c>
      <c r="K35">
        <f t="shared" si="26"/>
        <v>0</v>
      </c>
      <c r="L35">
        <f t="shared" si="26"/>
        <v>0</v>
      </c>
      <c r="M35">
        <f t="shared" si="26"/>
        <v>0</v>
      </c>
      <c r="N35">
        <f t="shared" si="26"/>
        <v>0</v>
      </c>
      <c r="O35">
        <f t="shared" si="26"/>
        <v>0</v>
      </c>
      <c r="P35">
        <f t="shared" si="26"/>
        <v>0</v>
      </c>
      <c r="Q35">
        <f t="shared" si="26"/>
        <v>0</v>
      </c>
      <c r="R35">
        <f t="shared" si="26"/>
        <v>0</v>
      </c>
      <c r="S35">
        <f t="shared" si="26"/>
        <v>0</v>
      </c>
      <c r="T35">
        <f t="shared" si="26"/>
        <v>0</v>
      </c>
      <c r="U35">
        <f t="shared" si="26"/>
        <v>0</v>
      </c>
      <c r="V35">
        <f t="shared" si="26"/>
        <v>0</v>
      </c>
      <c r="W35">
        <f t="shared" si="26"/>
        <v>0</v>
      </c>
      <c r="X35">
        <f t="shared" si="26"/>
        <v>0</v>
      </c>
      <c r="Y35">
        <f t="shared" si="26"/>
        <v>0</v>
      </c>
      <c r="Z35">
        <f t="shared" si="26"/>
        <v>0</v>
      </c>
      <c r="AA35">
        <f t="shared" si="26"/>
        <v>0</v>
      </c>
      <c r="AB35">
        <f t="shared" si="26"/>
        <v>0</v>
      </c>
      <c r="AC35">
        <f t="shared" si="26"/>
        <v>0</v>
      </c>
      <c r="AD35">
        <f t="shared" si="26"/>
        <v>0</v>
      </c>
      <c r="AE35">
        <f t="shared" si="26"/>
        <v>0</v>
      </c>
      <c r="AF35">
        <f t="shared" si="26"/>
        <v>0</v>
      </c>
      <c r="AG35">
        <f t="shared" si="26"/>
        <v>0</v>
      </c>
      <c r="AH35">
        <f t="shared" si="26"/>
        <v>0</v>
      </c>
      <c r="AI35">
        <f t="shared" si="26"/>
        <v>0</v>
      </c>
      <c r="AJ35">
        <f t="shared" si="26"/>
        <v>0</v>
      </c>
      <c r="AK35">
        <f t="shared" si="26"/>
        <v>0</v>
      </c>
      <c r="AL35">
        <f t="shared" si="26"/>
        <v>0</v>
      </c>
      <c r="AM35">
        <f t="shared" si="26"/>
        <v>0</v>
      </c>
      <c r="AN35">
        <f t="shared" si="26"/>
        <v>0</v>
      </c>
      <c r="AO35">
        <f t="shared" si="26"/>
        <v>0</v>
      </c>
      <c r="AP35">
        <f t="shared" si="26"/>
        <v>0</v>
      </c>
      <c r="AQ35">
        <f t="shared" si="26"/>
        <v>0</v>
      </c>
      <c r="AR35">
        <f t="shared" si="26"/>
        <v>0</v>
      </c>
      <c r="AS35">
        <f t="shared" si="26"/>
        <v>0</v>
      </c>
      <c r="AU35">
        <f t="shared" si="3"/>
        <v>0</v>
      </c>
      <c r="AV35">
        <f t="shared" si="4"/>
        <v>0</v>
      </c>
      <c r="AW35">
        <f t="shared" si="5"/>
        <v>0</v>
      </c>
      <c r="AX35">
        <f t="shared" si="6"/>
        <v>0</v>
      </c>
      <c r="AY35">
        <f t="shared" si="7"/>
        <v>0</v>
      </c>
    </row>
    <row r="36" spans="1:51" x14ac:dyDescent="0.35">
      <c r="A36" t="s">
        <v>26</v>
      </c>
      <c r="B36">
        <f t="shared" ref="B36:AS36" si="27">COUNTIF(B2:B8,"I&amp;ERT")</f>
        <v>0</v>
      </c>
      <c r="C36">
        <f t="shared" si="27"/>
        <v>0</v>
      </c>
      <c r="D36">
        <f t="shared" si="27"/>
        <v>0</v>
      </c>
      <c r="E36">
        <f t="shared" si="27"/>
        <v>0</v>
      </c>
      <c r="F36">
        <f t="shared" si="27"/>
        <v>0</v>
      </c>
      <c r="G36">
        <f t="shared" si="27"/>
        <v>0</v>
      </c>
      <c r="H36">
        <f t="shared" si="27"/>
        <v>0</v>
      </c>
      <c r="I36">
        <f t="shared" si="27"/>
        <v>0</v>
      </c>
      <c r="J36">
        <f t="shared" si="27"/>
        <v>0</v>
      </c>
      <c r="K36">
        <f t="shared" si="27"/>
        <v>0</v>
      </c>
      <c r="L36">
        <f t="shared" si="27"/>
        <v>0</v>
      </c>
      <c r="M36">
        <f t="shared" si="27"/>
        <v>0</v>
      </c>
      <c r="N36">
        <f t="shared" si="27"/>
        <v>0</v>
      </c>
      <c r="O36">
        <f t="shared" si="27"/>
        <v>0</v>
      </c>
      <c r="P36">
        <f t="shared" si="27"/>
        <v>0</v>
      </c>
      <c r="Q36">
        <f t="shared" si="27"/>
        <v>0</v>
      </c>
      <c r="R36">
        <f t="shared" si="27"/>
        <v>0</v>
      </c>
      <c r="S36">
        <f t="shared" si="27"/>
        <v>0</v>
      </c>
      <c r="T36">
        <f t="shared" si="27"/>
        <v>0</v>
      </c>
      <c r="U36">
        <f t="shared" si="27"/>
        <v>0</v>
      </c>
      <c r="V36">
        <f t="shared" si="27"/>
        <v>0</v>
      </c>
      <c r="W36">
        <f t="shared" si="27"/>
        <v>0</v>
      </c>
      <c r="X36">
        <f t="shared" si="27"/>
        <v>0</v>
      </c>
      <c r="Y36">
        <f t="shared" si="27"/>
        <v>0</v>
      </c>
      <c r="Z36">
        <f t="shared" si="27"/>
        <v>0</v>
      </c>
      <c r="AA36">
        <f t="shared" si="27"/>
        <v>0</v>
      </c>
      <c r="AB36">
        <f t="shared" si="27"/>
        <v>0</v>
      </c>
      <c r="AC36">
        <f t="shared" si="27"/>
        <v>0</v>
      </c>
      <c r="AD36">
        <f t="shared" si="27"/>
        <v>0</v>
      </c>
      <c r="AE36">
        <f t="shared" si="27"/>
        <v>0</v>
      </c>
      <c r="AF36">
        <f t="shared" si="27"/>
        <v>0</v>
      </c>
      <c r="AG36">
        <f t="shared" si="27"/>
        <v>0</v>
      </c>
      <c r="AH36">
        <f t="shared" si="27"/>
        <v>0</v>
      </c>
      <c r="AI36">
        <f t="shared" si="27"/>
        <v>0</v>
      </c>
      <c r="AJ36">
        <f t="shared" si="27"/>
        <v>0</v>
      </c>
      <c r="AK36">
        <f t="shared" si="27"/>
        <v>0</v>
      </c>
      <c r="AL36">
        <f t="shared" si="27"/>
        <v>0</v>
      </c>
      <c r="AM36">
        <f t="shared" si="27"/>
        <v>0</v>
      </c>
      <c r="AN36">
        <f t="shared" si="27"/>
        <v>0</v>
      </c>
      <c r="AO36">
        <f t="shared" si="27"/>
        <v>0</v>
      </c>
      <c r="AP36">
        <f t="shared" si="27"/>
        <v>0</v>
      </c>
      <c r="AQ36">
        <f t="shared" si="27"/>
        <v>0</v>
      </c>
      <c r="AR36">
        <f t="shared" si="27"/>
        <v>0</v>
      </c>
      <c r="AS36">
        <f t="shared" si="27"/>
        <v>0</v>
      </c>
      <c r="AU36">
        <f t="shared" si="3"/>
        <v>0</v>
      </c>
      <c r="AV36">
        <f t="shared" si="4"/>
        <v>0</v>
      </c>
      <c r="AW36">
        <f t="shared" si="5"/>
        <v>0</v>
      </c>
      <c r="AX36">
        <f t="shared" si="6"/>
        <v>0</v>
      </c>
      <c r="AY36">
        <f t="shared" si="7"/>
        <v>0</v>
      </c>
    </row>
    <row r="37" spans="1:51" x14ac:dyDescent="0.35">
      <c r="A37" t="s">
        <v>27</v>
      </c>
      <c r="B37">
        <f t="shared" ref="B37:AS37" si="28">COUNTIF(B2:B8,"ER&amp;M&amp;IT")</f>
        <v>0</v>
      </c>
      <c r="C37">
        <f t="shared" si="28"/>
        <v>0</v>
      </c>
      <c r="D37">
        <f t="shared" si="28"/>
        <v>0</v>
      </c>
      <c r="E37">
        <f t="shared" si="28"/>
        <v>0</v>
      </c>
      <c r="F37">
        <f t="shared" si="28"/>
        <v>0</v>
      </c>
      <c r="G37">
        <f t="shared" si="28"/>
        <v>0</v>
      </c>
      <c r="H37">
        <f t="shared" si="28"/>
        <v>0</v>
      </c>
      <c r="I37">
        <f t="shared" si="28"/>
        <v>0</v>
      </c>
      <c r="J37">
        <f t="shared" si="28"/>
        <v>0</v>
      </c>
      <c r="K37">
        <f t="shared" si="28"/>
        <v>0</v>
      </c>
      <c r="L37">
        <f t="shared" si="28"/>
        <v>0</v>
      </c>
      <c r="M37">
        <f t="shared" si="28"/>
        <v>0</v>
      </c>
      <c r="N37">
        <f t="shared" si="28"/>
        <v>0</v>
      </c>
      <c r="O37">
        <f t="shared" si="28"/>
        <v>0</v>
      </c>
      <c r="P37">
        <f t="shared" si="28"/>
        <v>0</v>
      </c>
      <c r="Q37">
        <f t="shared" si="28"/>
        <v>0</v>
      </c>
      <c r="R37">
        <f t="shared" si="28"/>
        <v>0</v>
      </c>
      <c r="S37">
        <f t="shared" si="28"/>
        <v>0</v>
      </c>
      <c r="T37">
        <f t="shared" si="28"/>
        <v>0</v>
      </c>
      <c r="U37">
        <f t="shared" si="28"/>
        <v>0</v>
      </c>
      <c r="V37">
        <f t="shared" si="28"/>
        <v>0</v>
      </c>
      <c r="W37">
        <f t="shared" si="28"/>
        <v>0</v>
      </c>
      <c r="X37">
        <f t="shared" si="28"/>
        <v>0</v>
      </c>
      <c r="Y37">
        <f t="shared" si="28"/>
        <v>0</v>
      </c>
      <c r="Z37">
        <f t="shared" si="28"/>
        <v>0</v>
      </c>
      <c r="AA37">
        <f t="shared" si="28"/>
        <v>0</v>
      </c>
      <c r="AB37">
        <f t="shared" si="28"/>
        <v>0</v>
      </c>
      <c r="AC37">
        <f t="shared" si="28"/>
        <v>0</v>
      </c>
      <c r="AD37">
        <f t="shared" si="28"/>
        <v>0</v>
      </c>
      <c r="AE37">
        <f t="shared" si="28"/>
        <v>0</v>
      </c>
      <c r="AF37">
        <f t="shared" si="28"/>
        <v>0</v>
      </c>
      <c r="AG37">
        <f t="shared" si="28"/>
        <v>0</v>
      </c>
      <c r="AH37">
        <f t="shared" si="28"/>
        <v>0</v>
      </c>
      <c r="AI37">
        <f t="shared" si="28"/>
        <v>0</v>
      </c>
      <c r="AJ37">
        <f t="shared" si="28"/>
        <v>0</v>
      </c>
      <c r="AK37">
        <f t="shared" si="28"/>
        <v>0</v>
      </c>
      <c r="AL37">
        <f t="shared" si="28"/>
        <v>0</v>
      </c>
      <c r="AM37">
        <f t="shared" si="28"/>
        <v>0</v>
      </c>
      <c r="AN37">
        <f t="shared" si="28"/>
        <v>0</v>
      </c>
      <c r="AO37">
        <f t="shared" si="28"/>
        <v>0</v>
      </c>
      <c r="AP37">
        <f t="shared" si="28"/>
        <v>0</v>
      </c>
      <c r="AQ37">
        <f t="shared" si="28"/>
        <v>0</v>
      </c>
      <c r="AR37">
        <f t="shared" si="28"/>
        <v>0</v>
      </c>
      <c r="AS37">
        <f t="shared" si="28"/>
        <v>0</v>
      </c>
      <c r="AU37">
        <f t="shared" si="3"/>
        <v>0</v>
      </c>
      <c r="AV37">
        <f t="shared" si="4"/>
        <v>0</v>
      </c>
      <c r="AW37">
        <f t="shared" si="5"/>
        <v>0</v>
      </c>
      <c r="AX37">
        <f t="shared" si="6"/>
        <v>0</v>
      </c>
      <c r="AY37">
        <f t="shared" si="7"/>
        <v>0</v>
      </c>
    </row>
    <row r="38" spans="1:51" x14ac:dyDescent="0.35">
      <c r="A38" t="s">
        <v>3</v>
      </c>
      <c r="B38">
        <f t="shared" ref="B38:AS38" si="29">COUNTIF(B2:B8,"LSD")</f>
        <v>0</v>
      </c>
      <c r="C38">
        <f t="shared" si="29"/>
        <v>0</v>
      </c>
      <c r="D38">
        <f t="shared" si="29"/>
        <v>0</v>
      </c>
      <c r="E38">
        <f t="shared" si="29"/>
        <v>0</v>
      </c>
      <c r="F38">
        <f t="shared" si="29"/>
        <v>0</v>
      </c>
      <c r="G38">
        <f t="shared" si="29"/>
        <v>0</v>
      </c>
      <c r="H38">
        <f t="shared" si="29"/>
        <v>0</v>
      </c>
      <c r="I38">
        <f t="shared" si="29"/>
        <v>0</v>
      </c>
      <c r="J38">
        <f t="shared" si="29"/>
        <v>0</v>
      </c>
      <c r="K38">
        <f t="shared" si="29"/>
        <v>0</v>
      </c>
      <c r="L38">
        <f t="shared" si="29"/>
        <v>0</v>
      </c>
      <c r="M38">
        <f t="shared" si="29"/>
        <v>0</v>
      </c>
      <c r="N38">
        <f t="shared" si="29"/>
        <v>0</v>
      </c>
      <c r="O38">
        <f t="shared" si="29"/>
        <v>0</v>
      </c>
      <c r="P38">
        <f t="shared" si="29"/>
        <v>0</v>
      </c>
      <c r="Q38">
        <f t="shared" si="29"/>
        <v>0</v>
      </c>
      <c r="R38">
        <f t="shared" si="29"/>
        <v>0</v>
      </c>
      <c r="S38">
        <f t="shared" si="29"/>
        <v>0</v>
      </c>
      <c r="T38">
        <f t="shared" si="29"/>
        <v>0</v>
      </c>
      <c r="U38">
        <f t="shared" si="29"/>
        <v>0</v>
      </c>
      <c r="V38">
        <f t="shared" si="29"/>
        <v>2</v>
      </c>
      <c r="W38">
        <f t="shared" si="29"/>
        <v>5</v>
      </c>
      <c r="X38">
        <f t="shared" si="29"/>
        <v>6</v>
      </c>
      <c r="Y38">
        <f t="shared" si="29"/>
        <v>7</v>
      </c>
      <c r="Z38">
        <f t="shared" si="29"/>
        <v>7</v>
      </c>
      <c r="AA38">
        <f t="shared" si="29"/>
        <v>7</v>
      </c>
      <c r="AB38">
        <f t="shared" si="29"/>
        <v>7</v>
      </c>
      <c r="AC38">
        <f t="shared" si="29"/>
        <v>7</v>
      </c>
      <c r="AD38">
        <f t="shared" si="29"/>
        <v>7</v>
      </c>
      <c r="AE38">
        <f t="shared" si="29"/>
        <v>7</v>
      </c>
      <c r="AF38">
        <f t="shared" si="29"/>
        <v>7</v>
      </c>
      <c r="AG38">
        <f t="shared" si="29"/>
        <v>7</v>
      </c>
      <c r="AH38">
        <f t="shared" si="29"/>
        <v>7</v>
      </c>
      <c r="AI38">
        <f t="shared" si="29"/>
        <v>7</v>
      </c>
      <c r="AJ38">
        <f t="shared" si="29"/>
        <v>6</v>
      </c>
      <c r="AK38">
        <f t="shared" si="29"/>
        <v>6</v>
      </c>
      <c r="AL38">
        <f t="shared" si="29"/>
        <v>6</v>
      </c>
      <c r="AM38">
        <f t="shared" si="29"/>
        <v>5</v>
      </c>
      <c r="AN38">
        <f t="shared" si="29"/>
        <v>5</v>
      </c>
      <c r="AO38">
        <f t="shared" si="29"/>
        <v>5</v>
      </c>
      <c r="AP38">
        <f t="shared" si="29"/>
        <v>5</v>
      </c>
      <c r="AQ38">
        <f t="shared" si="29"/>
        <v>5</v>
      </c>
      <c r="AR38">
        <f t="shared" si="29"/>
        <v>5</v>
      </c>
      <c r="AS38">
        <f t="shared" si="29"/>
        <v>4</v>
      </c>
      <c r="AU38">
        <f t="shared" si="3"/>
        <v>142</v>
      </c>
      <c r="AV38">
        <f t="shared" si="4"/>
        <v>0</v>
      </c>
      <c r="AW38">
        <f t="shared" si="5"/>
        <v>27</v>
      </c>
      <c r="AX38">
        <f t="shared" si="6"/>
        <v>63</v>
      </c>
      <c r="AY38">
        <f t="shared" si="7"/>
        <v>52</v>
      </c>
    </row>
    <row r="39" spans="1:51" x14ac:dyDescent="0.35">
      <c r="A39" t="s">
        <v>12</v>
      </c>
      <c r="B39">
        <f t="shared" ref="B39:AS39" si="30">COUNTIF(B2:B8,"UASC")</f>
        <v>0</v>
      </c>
      <c r="C39">
        <f t="shared" si="30"/>
        <v>0</v>
      </c>
      <c r="D39">
        <f t="shared" si="30"/>
        <v>0</v>
      </c>
      <c r="E39">
        <f t="shared" si="30"/>
        <v>0</v>
      </c>
      <c r="F39">
        <f t="shared" si="30"/>
        <v>0</v>
      </c>
      <c r="G39">
        <f t="shared" si="30"/>
        <v>0</v>
      </c>
      <c r="H39">
        <f t="shared" si="30"/>
        <v>0</v>
      </c>
      <c r="I39">
        <f t="shared" si="30"/>
        <v>0</v>
      </c>
      <c r="J39">
        <f t="shared" si="30"/>
        <v>0</v>
      </c>
      <c r="K39">
        <f t="shared" si="30"/>
        <v>0</v>
      </c>
      <c r="L39">
        <f t="shared" si="30"/>
        <v>0</v>
      </c>
      <c r="M39">
        <f t="shared" si="30"/>
        <v>0</v>
      </c>
      <c r="N39">
        <f t="shared" si="30"/>
        <v>0</v>
      </c>
      <c r="O39">
        <f t="shared" si="30"/>
        <v>0</v>
      </c>
      <c r="P39">
        <f t="shared" si="30"/>
        <v>0</v>
      </c>
      <c r="Q39">
        <f t="shared" si="30"/>
        <v>0</v>
      </c>
      <c r="R39">
        <f t="shared" si="30"/>
        <v>0</v>
      </c>
      <c r="S39">
        <f t="shared" si="30"/>
        <v>0</v>
      </c>
      <c r="T39">
        <f t="shared" si="30"/>
        <v>0</v>
      </c>
      <c r="U39">
        <f t="shared" si="30"/>
        <v>0</v>
      </c>
      <c r="V39">
        <f t="shared" si="30"/>
        <v>0</v>
      </c>
      <c r="W39">
        <f t="shared" si="30"/>
        <v>0</v>
      </c>
      <c r="X39">
        <f t="shared" si="30"/>
        <v>0</v>
      </c>
      <c r="Y39">
        <f t="shared" si="30"/>
        <v>0</v>
      </c>
      <c r="Z39">
        <f t="shared" si="30"/>
        <v>0</v>
      </c>
      <c r="AA39">
        <f t="shared" si="30"/>
        <v>0</v>
      </c>
      <c r="AB39">
        <f t="shared" si="30"/>
        <v>0</v>
      </c>
      <c r="AC39">
        <f t="shared" si="30"/>
        <v>0</v>
      </c>
      <c r="AD39">
        <f t="shared" si="30"/>
        <v>0</v>
      </c>
      <c r="AE39">
        <f t="shared" si="30"/>
        <v>0</v>
      </c>
      <c r="AF39">
        <f t="shared" si="30"/>
        <v>0</v>
      </c>
      <c r="AG39">
        <f t="shared" si="30"/>
        <v>0</v>
      </c>
      <c r="AH39">
        <f t="shared" si="30"/>
        <v>0</v>
      </c>
      <c r="AI39">
        <f t="shared" si="30"/>
        <v>0</v>
      </c>
      <c r="AJ39">
        <f t="shared" si="30"/>
        <v>0</v>
      </c>
      <c r="AK39">
        <f t="shared" si="30"/>
        <v>0</v>
      </c>
      <c r="AL39">
        <f t="shared" si="30"/>
        <v>0</v>
      </c>
      <c r="AM39">
        <f t="shared" si="30"/>
        <v>0</v>
      </c>
      <c r="AN39">
        <f t="shared" si="30"/>
        <v>0</v>
      </c>
      <c r="AO39">
        <f t="shared" si="30"/>
        <v>0</v>
      </c>
      <c r="AP39">
        <f t="shared" si="30"/>
        <v>0</v>
      </c>
      <c r="AQ39">
        <f t="shared" si="30"/>
        <v>0</v>
      </c>
      <c r="AR39">
        <f t="shared" si="30"/>
        <v>0</v>
      </c>
      <c r="AS39">
        <f t="shared" si="30"/>
        <v>0</v>
      </c>
      <c r="AU39">
        <f t="shared" si="3"/>
        <v>0</v>
      </c>
      <c r="AV39">
        <f t="shared" si="4"/>
        <v>0</v>
      </c>
      <c r="AW39">
        <f t="shared" si="5"/>
        <v>0</v>
      </c>
      <c r="AX39">
        <f t="shared" si="6"/>
        <v>0</v>
      </c>
      <c r="AY39">
        <f t="shared" si="7"/>
        <v>0</v>
      </c>
    </row>
    <row r="40" spans="1:51" x14ac:dyDescent="0.35">
      <c r="A40" t="s">
        <v>28</v>
      </c>
      <c r="B40">
        <f t="shared" ref="B40:AS40" si="31">COUNTIF(B2:B8,"CU")</f>
        <v>0</v>
      </c>
      <c r="C40">
        <f t="shared" si="31"/>
        <v>0</v>
      </c>
      <c r="D40">
        <f t="shared" si="31"/>
        <v>0</v>
      </c>
      <c r="E40">
        <f t="shared" si="31"/>
        <v>0</v>
      </c>
      <c r="F40">
        <f t="shared" si="31"/>
        <v>0</v>
      </c>
      <c r="G40">
        <f t="shared" si="31"/>
        <v>0</v>
      </c>
      <c r="H40">
        <f t="shared" si="31"/>
        <v>0</v>
      </c>
      <c r="I40">
        <f t="shared" si="31"/>
        <v>0</v>
      </c>
      <c r="J40">
        <f t="shared" si="31"/>
        <v>0</v>
      </c>
      <c r="K40">
        <f t="shared" si="31"/>
        <v>0</v>
      </c>
      <c r="L40">
        <f t="shared" si="31"/>
        <v>0</v>
      </c>
      <c r="M40">
        <f t="shared" si="31"/>
        <v>0</v>
      </c>
      <c r="N40">
        <f t="shared" si="31"/>
        <v>0</v>
      </c>
      <c r="O40">
        <f t="shared" si="31"/>
        <v>0</v>
      </c>
      <c r="P40">
        <f t="shared" si="31"/>
        <v>0</v>
      </c>
      <c r="Q40">
        <f t="shared" si="31"/>
        <v>0</v>
      </c>
      <c r="R40">
        <f t="shared" si="31"/>
        <v>0</v>
      </c>
      <c r="S40">
        <f t="shared" si="31"/>
        <v>0</v>
      </c>
      <c r="T40">
        <f t="shared" si="31"/>
        <v>0</v>
      </c>
      <c r="U40">
        <f t="shared" si="31"/>
        <v>0</v>
      </c>
      <c r="V40">
        <f t="shared" si="31"/>
        <v>0</v>
      </c>
      <c r="W40">
        <f t="shared" si="31"/>
        <v>0</v>
      </c>
      <c r="X40">
        <f t="shared" si="31"/>
        <v>0</v>
      </c>
      <c r="Y40">
        <f t="shared" si="31"/>
        <v>0</v>
      </c>
      <c r="Z40">
        <f t="shared" si="31"/>
        <v>0</v>
      </c>
      <c r="AA40">
        <f t="shared" si="31"/>
        <v>0</v>
      </c>
      <c r="AB40">
        <f t="shared" si="31"/>
        <v>0</v>
      </c>
      <c r="AC40">
        <f t="shared" si="31"/>
        <v>0</v>
      </c>
      <c r="AD40">
        <f t="shared" si="31"/>
        <v>0</v>
      </c>
      <c r="AE40">
        <f t="shared" si="31"/>
        <v>0</v>
      </c>
      <c r="AF40">
        <f t="shared" si="31"/>
        <v>0</v>
      </c>
      <c r="AG40">
        <f t="shared" si="31"/>
        <v>0</v>
      </c>
      <c r="AH40">
        <f t="shared" si="31"/>
        <v>0</v>
      </c>
      <c r="AI40">
        <f t="shared" si="31"/>
        <v>0</v>
      </c>
      <c r="AJ40">
        <f t="shared" si="31"/>
        <v>0</v>
      </c>
      <c r="AK40">
        <f t="shared" si="31"/>
        <v>0</v>
      </c>
      <c r="AL40">
        <f t="shared" si="31"/>
        <v>0</v>
      </c>
      <c r="AM40">
        <f t="shared" si="31"/>
        <v>0</v>
      </c>
      <c r="AN40">
        <f t="shared" si="31"/>
        <v>0</v>
      </c>
      <c r="AO40">
        <f t="shared" si="31"/>
        <v>0</v>
      </c>
      <c r="AP40">
        <f t="shared" si="31"/>
        <v>0</v>
      </c>
      <c r="AQ40">
        <f t="shared" si="31"/>
        <v>0</v>
      </c>
      <c r="AR40">
        <f t="shared" si="31"/>
        <v>0</v>
      </c>
      <c r="AS40">
        <f t="shared" si="31"/>
        <v>0</v>
      </c>
      <c r="AU40">
        <f t="shared" si="3"/>
        <v>0</v>
      </c>
      <c r="AV40">
        <f t="shared" si="4"/>
        <v>0</v>
      </c>
      <c r="AW40">
        <f t="shared" si="5"/>
        <v>0</v>
      </c>
      <c r="AX40">
        <f t="shared" si="6"/>
        <v>0</v>
      </c>
      <c r="AY40">
        <f t="shared" si="7"/>
        <v>0</v>
      </c>
    </row>
    <row r="41" spans="1:51" x14ac:dyDescent="0.35">
      <c r="A41" t="s">
        <v>13</v>
      </c>
      <c r="B41">
        <f t="shared" ref="B41:AS41" si="32">COUNTIF(B2:B8,"FERT")</f>
        <v>0</v>
      </c>
      <c r="C41">
        <f t="shared" si="32"/>
        <v>0</v>
      </c>
      <c r="D41">
        <f t="shared" si="32"/>
        <v>0</v>
      </c>
      <c r="E41">
        <f t="shared" si="32"/>
        <v>0</v>
      </c>
      <c r="F41">
        <f t="shared" si="32"/>
        <v>0</v>
      </c>
      <c r="G41">
        <f t="shared" si="32"/>
        <v>0</v>
      </c>
      <c r="H41">
        <f t="shared" si="32"/>
        <v>0</v>
      </c>
      <c r="I41">
        <f t="shared" si="32"/>
        <v>0</v>
      </c>
      <c r="J41">
        <f t="shared" si="32"/>
        <v>0</v>
      </c>
      <c r="K41">
        <f t="shared" si="32"/>
        <v>0</v>
      </c>
      <c r="L41">
        <f t="shared" si="32"/>
        <v>0</v>
      </c>
      <c r="M41">
        <f t="shared" si="32"/>
        <v>0</v>
      </c>
      <c r="N41">
        <f t="shared" si="32"/>
        <v>0</v>
      </c>
      <c r="O41">
        <f t="shared" si="32"/>
        <v>0</v>
      </c>
      <c r="P41">
        <f t="shared" si="32"/>
        <v>0</v>
      </c>
      <c r="Q41">
        <f t="shared" si="32"/>
        <v>0</v>
      </c>
      <c r="R41">
        <f t="shared" si="32"/>
        <v>0</v>
      </c>
      <c r="S41">
        <f t="shared" si="32"/>
        <v>0</v>
      </c>
      <c r="T41">
        <f t="shared" si="32"/>
        <v>0</v>
      </c>
      <c r="U41">
        <f t="shared" si="32"/>
        <v>0</v>
      </c>
      <c r="V41">
        <f t="shared" si="32"/>
        <v>0</v>
      </c>
      <c r="W41">
        <f t="shared" si="32"/>
        <v>0</v>
      </c>
      <c r="X41">
        <f t="shared" si="32"/>
        <v>0</v>
      </c>
      <c r="Y41">
        <f t="shared" si="32"/>
        <v>0</v>
      </c>
      <c r="Z41">
        <f t="shared" si="32"/>
        <v>0</v>
      </c>
      <c r="AA41">
        <f t="shared" si="32"/>
        <v>0</v>
      </c>
      <c r="AB41">
        <f t="shared" si="32"/>
        <v>0</v>
      </c>
      <c r="AC41">
        <f t="shared" si="32"/>
        <v>0</v>
      </c>
      <c r="AD41">
        <f t="shared" si="32"/>
        <v>0</v>
      </c>
      <c r="AE41">
        <f t="shared" si="32"/>
        <v>0</v>
      </c>
      <c r="AF41">
        <f t="shared" si="32"/>
        <v>0</v>
      </c>
      <c r="AG41">
        <f t="shared" si="32"/>
        <v>0</v>
      </c>
      <c r="AH41">
        <f t="shared" si="32"/>
        <v>0</v>
      </c>
      <c r="AI41">
        <f t="shared" si="32"/>
        <v>0</v>
      </c>
      <c r="AJ41">
        <f t="shared" si="32"/>
        <v>0</v>
      </c>
      <c r="AK41">
        <f t="shared" si="32"/>
        <v>0</v>
      </c>
      <c r="AL41">
        <f t="shared" si="32"/>
        <v>0</v>
      </c>
      <c r="AM41">
        <f t="shared" si="32"/>
        <v>0</v>
      </c>
      <c r="AN41">
        <f t="shared" si="32"/>
        <v>0</v>
      </c>
      <c r="AO41">
        <f t="shared" si="32"/>
        <v>0</v>
      </c>
      <c r="AP41">
        <f t="shared" si="32"/>
        <v>0</v>
      </c>
      <c r="AQ41">
        <f t="shared" si="32"/>
        <v>0</v>
      </c>
      <c r="AR41">
        <f t="shared" si="32"/>
        <v>0</v>
      </c>
      <c r="AS41">
        <f t="shared" si="32"/>
        <v>0</v>
      </c>
      <c r="AU41">
        <f t="shared" si="3"/>
        <v>0</v>
      </c>
      <c r="AV41">
        <f t="shared" si="4"/>
        <v>0</v>
      </c>
      <c r="AW41">
        <f t="shared" si="5"/>
        <v>0</v>
      </c>
      <c r="AX41">
        <f t="shared" si="6"/>
        <v>0</v>
      </c>
      <c r="AY41">
        <f t="shared" si="7"/>
        <v>0</v>
      </c>
    </row>
    <row r="42" spans="1:51" x14ac:dyDescent="0.35">
      <c r="A42" t="s">
        <v>29</v>
      </c>
      <c r="B42">
        <f t="shared" ref="B42:AS42" si="33">COUNTIF(B2:B8,"FCERT")</f>
        <v>0</v>
      </c>
      <c r="C42">
        <f t="shared" si="33"/>
        <v>0</v>
      </c>
      <c r="D42">
        <f t="shared" si="33"/>
        <v>0</v>
      </c>
      <c r="E42">
        <f t="shared" si="33"/>
        <v>0</v>
      </c>
      <c r="F42">
        <f t="shared" si="33"/>
        <v>0</v>
      </c>
      <c r="G42">
        <f t="shared" si="33"/>
        <v>0</v>
      </c>
      <c r="H42">
        <f t="shared" si="33"/>
        <v>0</v>
      </c>
      <c r="I42">
        <f t="shared" si="33"/>
        <v>0</v>
      </c>
      <c r="J42">
        <f t="shared" si="33"/>
        <v>0</v>
      </c>
      <c r="K42">
        <f t="shared" si="33"/>
        <v>0</v>
      </c>
      <c r="L42">
        <f t="shared" si="33"/>
        <v>0</v>
      </c>
      <c r="M42">
        <f t="shared" si="33"/>
        <v>0</v>
      </c>
      <c r="N42">
        <f t="shared" si="33"/>
        <v>0</v>
      </c>
      <c r="O42">
        <f t="shared" si="33"/>
        <v>0</v>
      </c>
      <c r="P42">
        <f t="shared" si="33"/>
        <v>0</v>
      </c>
      <c r="Q42">
        <f t="shared" si="33"/>
        <v>0</v>
      </c>
      <c r="R42">
        <f t="shared" si="33"/>
        <v>0</v>
      </c>
      <c r="S42">
        <f t="shared" si="33"/>
        <v>0</v>
      </c>
      <c r="T42">
        <f t="shared" si="33"/>
        <v>0</v>
      </c>
      <c r="U42">
        <f t="shared" si="33"/>
        <v>0</v>
      </c>
      <c r="V42">
        <f t="shared" si="33"/>
        <v>0</v>
      </c>
      <c r="W42">
        <f t="shared" si="33"/>
        <v>0</v>
      </c>
      <c r="X42">
        <f t="shared" si="33"/>
        <v>0</v>
      </c>
      <c r="Y42">
        <f t="shared" si="33"/>
        <v>0</v>
      </c>
      <c r="Z42">
        <f t="shared" si="33"/>
        <v>0</v>
      </c>
      <c r="AA42">
        <f t="shared" si="33"/>
        <v>0</v>
      </c>
      <c r="AB42">
        <f t="shared" si="33"/>
        <v>0</v>
      </c>
      <c r="AC42">
        <f t="shared" si="33"/>
        <v>0</v>
      </c>
      <c r="AD42">
        <f t="shared" si="33"/>
        <v>0</v>
      </c>
      <c r="AE42">
        <f t="shared" si="33"/>
        <v>0</v>
      </c>
      <c r="AF42">
        <f t="shared" si="33"/>
        <v>0</v>
      </c>
      <c r="AG42">
        <f t="shared" si="33"/>
        <v>0</v>
      </c>
      <c r="AH42">
        <f t="shared" si="33"/>
        <v>0</v>
      </c>
      <c r="AI42">
        <f t="shared" si="33"/>
        <v>0</v>
      </c>
      <c r="AJ42">
        <f t="shared" si="33"/>
        <v>0</v>
      </c>
      <c r="AK42">
        <f t="shared" si="33"/>
        <v>0</v>
      </c>
      <c r="AL42">
        <f t="shared" si="33"/>
        <v>0</v>
      </c>
      <c r="AM42">
        <f t="shared" si="33"/>
        <v>0</v>
      </c>
      <c r="AN42">
        <f t="shared" si="33"/>
        <v>0</v>
      </c>
      <c r="AO42">
        <f t="shared" si="33"/>
        <v>0</v>
      </c>
      <c r="AP42">
        <f t="shared" si="33"/>
        <v>0</v>
      </c>
      <c r="AQ42">
        <f t="shared" si="33"/>
        <v>0</v>
      </c>
      <c r="AR42">
        <f t="shared" si="33"/>
        <v>0</v>
      </c>
      <c r="AS42">
        <f t="shared" si="33"/>
        <v>0</v>
      </c>
      <c r="AU42">
        <f t="shared" si="3"/>
        <v>0</v>
      </c>
      <c r="AV42">
        <f t="shared" si="4"/>
        <v>0</v>
      </c>
      <c r="AW42">
        <f t="shared" si="5"/>
        <v>0</v>
      </c>
      <c r="AX42">
        <f t="shared" si="6"/>
        <v>0</v>
      </c>
      <c r="AY42">
        <f t="shared" si="7"/>
        <v>0</v>
      </c>
    </row>
    <row r="43" spans="1:51" x14ac:dyDescent="0.35">
      <c r="A43" t="s">
        <v>30</v>
      </c>
      <c r="B43">
        <f t="shared" ref="B43:AS43" si="34">COUNTIF(B2:B8,"FMT")</f>
        <v>0</v>
      </c>
      <c r="C43">
        <f t="shared" si="34"/>
        <v>0</v>
      </c>
      <c r="D43">
        <f t="shared" si="34"/>
        <v>0</v>
      </c>
      <c r="E43">
        <f t="shared" si="34"/>
        <v>0</v>
      </c>
      <c r="F43">
        <f t="shared" si="34"/>
        <v>0</v>
      </c>
      <c r="G43">
        <f t="shared" si="34"/>
        <v>0</v>
      </c>
      <c r="H43">
        <f t="shared" si="34"/>
        <v>0</v>
      </c>
      <c r="I43">
        <f t="shared" si="34"/>
        <v>0</v>
      </c>
      <c r="J43">
        <f t="shared" si="34"/>
        <v>0</v>
      </c>
      <c r="K43">
        <f t="shared" si="34"/>
        <v>0</v>
      </c>
      <c r="L43">
        <f t="shared" si="34"/>
        <v>0</v>
      </c>
      <c r="M43">
        <f t="shared" si="34"/>
        <v>0</v>
      </c>
      <c r="N43">
        <f t="shared" si="34"/>
        <v>0</v>
      </c>
      <c r="O43">
        <f t="shared" si="34"/>
        <v>0</v>
      </c>
      <c r="P43">
        <f t="shared" si="34"/>
        <v>0</v>
      </c>
      <c r="Q43">
        <f t="shared" si="34"/>
        <v>0</v>
      </c>
      <c r="R43">
        <f t="shared" si="34"/>
        <v>0</v>
      </c>
      <c r="S43">
        <f t="shared" si="34"/>
        <v>0</v>
      </c>
      <c r="T43">
        <f t="shared" si="34"/>
        <v>0</v>
      </c>
      <c r="U43">
        <f t="shared" si="34"/>
        <v>0</v>
      </c>
      <c r="V43">
        <f t="shared" si="34"/>
        <v>0</v>
      </c>
      <c r="W43">
        <f t="shared" si="34"/>
        <v>0</v>
      </c>
      <c r="X43">
        <f t="shared" si="34"/>
        <v>0</v>
      </c>
      <c r="Y43">
        <f t="shared" si="34"/>
        <v>0</v>
      </c>
      <c r="Z43">
        <f t="shared" si="34"/>
        <v>0</v>
      </c>
      <c r="AA43">
        <f t="shared" si="34"/>
        <v>0</v>
      </c>
      <c r="AB43">
        <f t="shared" si="34"/>
        <v>0</v>
      </c>
      <c r="AC43">
        <f t="shared" si="34"/>
        <v>0</v>
      </c>
      <c r="AD43">
        <f t="shared" si="34"/>
        <v>0</v>
      </c>
      <c r="AE43">
        <f t="shared" si="34"/>
        <v>0</v>
      </c>
      <c r="AF43">
        <f t="shared" si="34"/>
        <v>0</v>
      </c>
      <c r="AG43">
        <f t="shared" si="34"/>
        <v>0</v>
      </c>
      <c r="AH43">
        <f t="shared" si="34"/>
        <v>0</v>
      </c>
      <c r="AI43">
        <f t="shared" si="34"/>
        <v>0</v>
      </c>
      <c r="AJ43">
        <f t="shared" si="34"/>
        <v>0</v>
      </c>
      <c r="AK43">
        <f t="shared" si="34"/>
        <v>0</v>
      </c>
      <c r="AL43">
        <f t="shared" si="34"/>
        <v>0</v>
      </c>
      <c r="AM43">
        <f t="shared" si="34"/>
        <v>0</v>
      </c>
      <c r="AN43">
        <f t="shared" si="34"/>
        <v>0</v>
      </c>
      <c r="AO43">
        <f t="shared" si="34"/>
        <v>0</v>
      </c>
      <c r="AP43">
        <f t="shared" si="34"/>
        <v>0</v>
      </c>
      <c r="AQ43">
        <f t="shared" si="34"/>
        <v>0</v>
      </c>
      <c r="AR43">
        <f t="shared" si="34"/>
        <v>0</v>
      </c>
      <c r="AS43">
        <f t="shared" si="34"/>
        <v>0</v>
      </c>
      <c r="AU43">
        <f t="shared" si="3"/>
        <v>0</v>
      </c>
      <c r="AV43">
        <f t="shared" si="4"/>
        <v>0</v>
      </c>
      <c r="AW43">
        <f t="shared" si="5"/>
        <v>0</v>
      </c>
      <c r="AX43">
        <f t="shared" si="6"/>
        <v>0</v>
      </c>
      <c r="AY43">
        <f t="shared" si="7"/>
        <v>0</v>
      </c>
    </row>
    <row r="44" spans="1:51" x14ac:dyDescent="0.35">
      <c r="A44" t="s">
        <v>31</v>
      </c>
      <c r="B44">
        <f t="shared" ref="B44:AS44" si="35">COUNTIF(B2:B8,"FCMT")</f>
        <v>0</v>
      </c>
      <c r="C44">
        <f t="shared" si="35"/>
        <v>0</v>
      </c>
      <c r="D44">
        <f t="shared" si="35"/>
        <v>0</v>
      </c>
      <c r="E44">
        <f t="shared" si="35"/>
        <v>0</v>
      </c>
      <c r="F44">
        <f t="shared" si="35"/>
        <v>0</v>
      </c>
      <c r="G44">
        <f t="shared" si="35"/>
        <v>0</v>
      </c>
      <c r="H44">
        <f t="shared" si="35"/>
        <v>0</v>
      </c>
      <c r="I44">
        <f t="shared" si="35"/>
        <v>0</v>
      </c>
      <c r="J44">
        <f t="shared" si="35"/>
        <v>0</v>
      </c>
      <c r="K44">
        <f t="shared" si="35"/>
        <v>0</v>
      </c>
      <c r="L44">
        <f t="shared" si="35"/>
        <v>0</v>
      </c>
      <c r="M44">
        <f t="shared" si="35"/>
        <v>0</v>
      </c>
      <c r="N44">
        <f t="shared" si="35"/>
        <v>0</v>
      </c>
      <c r="O44">
        <f t="shared" si="35"/>
        <v>0</v>
      </c>
      <c r="P44">
        <f t="shared" si="35"/>
        <v>0</v>
      </c>
      <c r="Q44">
        <f t="shared" si="35"/>
        <v>0</v>
      </c>
      <c r="R44">
        <f t="shared" si="35"/>
        <v>0</v>
      </c>
      <c r="S44">
        <f t="shared" si="35"/>
        <v>0</v>
      </c>
      <c r="T44">
        <f t="shared" si="35"/>
        <v>0</v>
      </c>
      <c r="U44">
        <f t="shared" si="35"/>
        <v>0</v>
      </c>
      <c r="V44">
        <f t="shared" si="35"/>
        <v>0</v>
      </c>
      <c r="W44">
        <f t="shared" si="35"/>
        <v>0</v>
      </c>
      <c r="X44">
        <f t="shared" si="35"/>
        <v>0</v>
      </c>
      <c r="Y44">
        <f t="shared" si="35"/>
        <v>0</v>
      </c>
      <c r="Z44">
        <f t="shared" si="35"/>
        <v>0</v>
      </c>
      <c r="AA44">
        <f t="shared" si="35"/>
        <v>0</v>
      </c>
      <c r="AB44">
        <f t="shared" si="35"/>
        <v>0</v>
      </c>
      <c r="AC44">
        <f t="shared" si="35"/>
        <v>0</v>
      </c>
      <c r="AD44">
        <f t="shared" si="35"/>
        <v>0</v>
      </c>
      <c r="AE44">
        <f t="shared" si="35"/>
        <v>0</v>
      </c>
      <c r="AF44">
        <f t="shared" si="35"/>
        <v>0</v>
      </c>
      <c r="AG44">
        <f t="shared" si="35"/>
        <v>0</v>
      </c>
      <c r="AH44">
        <f t="shared" si="35"/>
        <v>0</v>
      </c>
      <c r="AI44">
        <f t="shared" si="35"/>
        <v>0</v>
      </c>
      <c r="AJ44">
        <f t="shared" si="35"/>
        <v>0</v>
      </c>
      <c r="AK44">
        <f t="shared" si="35"/>
        <v>0</v>
      </c>
      <c r="AL44">
        <f t="shared" si="35"/>
        <v>0</v>
      </c>
      <c r="AM44">
        <f t="shared" si="35"/>
        <v>0</v>
      </c>
      <c r="AN44">
        <f t="shared" si="35"/>
        <v>0</v>
      </c>
      <c r="AO44">
        <f t="shared" si="35"/>
        <v>0</v>
      </c>
      <c r="AP44">
        <f t="shared" si="35"/>
        <v>0</v>
      </c>
      <c r="AQ44">
        <f t="shared" si="35"/>
        <v>0</v>
      </c>
      <c r="AR44">
        <f t="shared" si="35"/>
        <v>0</v>
      </c>
      <c r="AS44">
        <f t="shared" si="35"/>
        <v>0</v>
      </c>
      <c r="AU44">
        <f t="shared" si="3"/>
        <v>0</v>
      </c>
      <c r="AV44">
        <f t="shared" si="4"/>
        <v>0</v>
      </c>
      <c r="AW44">
        <f t="shared" si="5"/>
        <v>0</v>
      </c>
      <c r="AX44">
        <f t="shared" si="6"/>
        <v>0</v>
      </c>
      <c r="AY44">
        <f t="shared" si="7"/>
        <v>0</v>
      </c>
    </row>
    <row r="45" spans="1:51" x14ac:dyDescent="0.35">
      <c r="A45" t="s">
        <v>7</v>
      </c>
      <c r="B45">
        <f t="shared" ref="B45:AS45" si="36">COUNTIF(B2:B8,"FIT")</f>
        <v>0</v>
      </c>
      <c r="C45">
        <f t="shared" si="36"/>
        <v>0</v>
      </c>
      <c r="D45">
        <f t="shared" si="36"/>
        <v>0</v>
      </c>
      <c r="E45">
        <f t="shared" si="36"/>
        <v>0</v>
      </c>
      <c r="F45">
        <f t="shared" si="36"/>
        <v>0</v>
      </c>
      <c r="G45">
        <f t="shared" si="36"/>
        <v>0</v>
      </c>
      <c r="H45">
        <f t="shared" si="36"/>
        <v>0</v>
      </c>
      <c r="I45">
        <f t="shared" si="36"/>
        <v>0</v>
      </c>
      <c r="J45">
        <f t="shared" si="36"/>
        <v>0</v>
      </c>
      <c r="K45">
        <f t="shared" si="36"/>
        <v>0</v>
      </c>
      <c r="L45">
        <f t="shared" si="36"/>
        <v>0</v>
      </c>
      <c r="M45">
        <f t="shared" si="36"/>
        <v>0</v>
      </c>
      <c r="N45">
        <f t="shared" si="36"/>
        <v>0</v>
      </c>
      <c r="O45">
        <f t="shared" si="36"/>
        <v>0</v>
      </c>
      <c r="P45">
        <f t="shared" si="36"/>
        <v>0</v>
      </c>
      <c r="Q45">
        <f t="shared" si="36"/>
        <v>0</v>
      </c>
      <c r="R45">
        <f t="shared" si="36"/>
        <v>0</v>
      </c>
      <c r="S45">
        <f t="shared" si="36"/>
        <v>0</v>
      </c>
      <c r="T45">
        <f t="shared" si="36"/>
        <v>0</v>
      </c>
      <c r="U45">
        <f t="shared" si="36"/>
        <v>0</v>
      </c>
      <c r="V45">
        <f t="shared" si="36"/>
        <v>0</v>
      </c>
      <c r="W45">
        <f t="shared" si="36"/>
        <v>0</v>
      </c>
      <c r="X45">
        <f t="shared" si="36"/>
        <v>0</v>
      </c>
      <c r="Y45">
        <f t="shared" si="36"/>
        <v>0</v>
      </c>
      <c r="Z45">
        <f t="shared" si="36"/>
        <v>0</v>
      </c>
      <c r="AA45">
        <f t="shared" si="36"/>
        <v>0</v>
      </c>
      <c r="AB45">
        <f t="shared" si="36"/>
        <v>0</v>
      </c>
      <c r="AC45">
        <f t="shared" si="36"/>
        <v>0</v>
      </c>
      <c r="AD45">
        <f t="shared" si="36"/>
        <v>0</v>
      </c>
      <c r="AE45">
        <f t="shared" si="36"/>
        <v>0</v>
      </c>
      <c r="AF45">
        <f t="shared" si="36"/>
        <v>0</v>
      </c>
      <c r="AG45">
        <f t="shared" si="36"/>
        <v>0</v>
      </c>
      <c r="AH45">
        <f t="shared" si="36"/>
        <v>0</v>
      </c>
      <c r="AI45">
        <f t="shared" si="36"/>
        <v>0</v>
      </c>
      <c r="AJ45">
        <f t="shared" si="36"/>
        <v>0</v>
      </c>
      <c r="AK45">
        <f t="shared" si="36"/>
        <v>0</v>
      </c>
      <c r="AL45">
        <f t="shared" si="36"/>
        <v>0</v>
      </c>
      <c r="AM45">
        <f t="shared" si="36"/>
        <v>0</v>
      </c>
      <c r="AN45">
        <f t="shared" si="36"/>
        <v>0</v>
      </c>
      <c r="AO45">
        <f t="shared" si="36"/>
        <v>0</v>
      </c>
      <c r="AP45">
        <f t="shared" si="36"/>
        <v>0</v>
      </c>
      <c r="AQ45">
        <f t="shared" si="36"/>
        <v>0</v>
      </c>
      <c r="AR45">
        <f t="shared" si="36"/>
        <v>0</v>
      </c>
      <c r="AS45">
        <f t="shared" si="36"/>
        <v>0</v>
      </c>
      <c r="AU45">
        <f t="shared" si="3"/>
        <v>0</v>
      </c>
      <c r="AV45">
        <f t="shared" si="4"/>
        <v>0</v>
      </c>
      <c r="AW45">
        <f t="shared" si="5"/>
        <v>0</v>
      </c>
      <c r="AX45">
        <f t="shared" si="6"/>
        <v>0</v>
      </c>
      <c r="AY45">
        <f t="shared" si="7"/>
        <v>0</v>
      </c>
    </row>
    <row r="46" spans="1:51" x14ac:dyDescent="0.35">
      <c r="A46" t="s">
        <v>8</v>
      </c>
      <c r="B46">
        <f t="shared" ref="B46:AS46" si="37">COUNTIF(B2:B8,"FCIT")</f>
        <v>0</v>
      </c>
      <c r="C46">
        <f t="shared" si="37"/>
        <v>0</v>
      </c>
      <c r="D46">
        <f t="shared" si="37"/>
        <v>0</v>
      </c>
      <c r="E46">
        <f t="shared" si="37"/>
        <v>0</v>
      </c>
      <c r="F46">
        <f t="shared" si="37"/>
        <v>0</v>
      </c>
      <c r="G46">
        <f t="shared" si="37"/>
        <v>0</v>
      </c>
      <c r="H46">
        <f t="shared" si="37"/>
        <v>0</v>
      </c>
      <c r="I46">
        <f t="shared" si="37"/>
        <v>0</v>
      </c>
      <c r="J46">
        <f t="shared" si="37"/>
        <v>0</v>
      </c>
      <c r="K46">
        <f t="shared" si="37"/>
        <v>0</v>
      </c>
      <c r="L46">
        <f t="shared" si="37"/>
        <v>0</v>
      </c>
      <c r="M46">
        <f t="shared" si="37"/>
        <v>0</v>
      </c>
      <c r="N46">
        <f t="shared" si="37"/>
        <v>0</v>
      </c>
      <c r="O46">
        <f t="shared" si="37"/>
        <v>0</v>
      </c>
      <c r="P46">
        <f t="shared" si="37"/>
        <v>0</v>
      </c>
      <c r="Q46">
        <f t="shared" si="37"/>
        <v>0</v>
      </c>
      <c r="R46">
        <f t="shared" si="37"/>
        <v>0</v>
      </c>
      <c r="S46">
        <f t="shared" si="37"/>
        <v>0</v>
      </c>
      <c r="T46">
        <f t="shared" si="37"/>
        <v>0</v>
      </c>
      <c r="U46">
        <f t="shared" si="37"/>
        <v>0</v>
      </c>
      <c r="V46">
        <f t="shared" si="37"/>
        <v>0</v>
      </c>
      <c r="W46">
        <f t="shared" si="37"/>
        <v>0</v>
      </c>
      <c r="X46">
        <f t="shared" si="37"/>
        <v>0</v>
      </c>
      <c r="Y46">
        <f t="shared" si="37"/>
        <v>0</v>
      </c>
      <c r="Z46">
        <f t="shared" si="37"/>
        <v>0</v>
      </c>
      <c r="AA46">
        <f t="shared" si="37"/>
        <v>0</v>
      </c>
      <c r="AB46">
        <f t="shared" si="37"/>
        <v>0</v>
      </c>
      <c r="AC46">
        <f t="shared" si="37"/>
        <v>0</v>
      </c>
      <c r="AD46">
        <f t="shared" si="37"/>
        <v>0</v>
      </c>
      <c r="AE46">
        <f t="shared" si="37"/>
        <v>0</v>
      </c>
      <c r="AF46">
        <f t="shared" si="37"/>
        <v>0</v>
      </c>
      <c r="AG46">
        <f t="shared" si="37"/>
        <v>0</v>
      </c>
      <c r="AH46">
        <f t="shared" si="37"/>
        <v>0</v>
      </c>
      <c r="AI46">
        <f t="shared" si="37"/>
        <v>0</v>
      </c>
      <c r="AJ46">
        <f t="shared" si="37"/>
        <v>0</v>
      </c>
      <c r="AK46">
        <f t="shared" si="37"/>
        <v>0</v>
      </c>
      <c r="AL46">
        <f t="shared" si="37"/>
        <v>0</v>
      </c>
      <c r="AM46">
        <f t="shared" si="37"/>
        <v>0</v>
      </c>
      <c r="AN46">
        <f t="shared" si="37"/>
        <v>0</v>
      </c>
      <c r="AO46">
        <f t="shared" si="37"/>
        <v>0</v>
      </c>
      <c r="AP46">
        <f t="shared" si="37"/>
        <v>0</v>
      </c>
      <c r="AQ46">
        <f t="shared" si="37"/>
        <v>0</v>
      </c>
      <c r="AR46">
        <f t="shared" si="37"/>
        <v>0</v>
      </c>
      <c r="AS46">
        <f t="shared" si="37"/>
        <v>0</v>
      </c>
      <c r="AU46">
        <f t="shared" si="3"/>
        <v>0</v>
      </c>
      <c r="AV46">
        <f t="shared" si="4"/>
        <v>0</v>
      </c>
      <c r="AW46">
        <f t="shared" si="5"/>
        <v>0</v>
      </c>
      <c r="AX46">
        <f t="shared" si="6"/>
        <v>0</v>
      </c>
      <c r="AY46">
        <f t="shared" si="7"/>
        <v>0</v>
      </c>
    </row>
    <row r="47" spans="1:51" x14ac:dyDescent="0.35">
      <c r="A47" t="s">
        <v>32</v>
      </c>
      <c r="B47">
        <f t="shared" ref="B47:AS47" si="38">COUNTIF(B2:B8,"WSD")</f>
        <v>0</v>
      </c>
      <c r="C47">
        <f t="shared" si="38"/>
        <v>0</v>
      </c>
      <c r="D47">
        <f t="shared" si="38"/>
        <v>0</v>
      </c>
      <c r="E47">
        <f t="shared" si="38"/>
        <v>0</v>
      </c>
      <c r="F47">
        <f t="shared" si="38"/>
        <v>0</v>
      </c>
      <c r="G47">
        <f t="shared" si="38"/>
        <v>0</v>
      </c>
      <c r="H47">
        <f t="shared" si="38"/>
        <v>0</v>
      </c>
      <c r="I47">
        <f t="shared" si="38"/>
        <v>0</v>
      </c>
      <c r="J47">
        <f t="shared" si="38"/>
        <v>0</v>
      </c>
      <c r="K47">
        <f t="shared" si="38"/>
        <v>0</v>
      </c>
      <c r="L47">
        <f t="shared" si="38"/>
        <v>0</v>
      </c>
      <c r="M47">
        <f t="shared" si="38"/>
        <v>0</v>
      </c>
      <c r="N47">
        <f t="shared" si="38"/>
        <v>0</v>
      </c>
      <c r="O47">
        <f t="shared" si="38"/>
        <v>0</v>
      </c>
      <c r="P47">
        <f t="shared" si="38"/>
        <v>0</v>
      </c>
      <c r="Q47">
        <f t="shared" si="38"/>
        <v>0</v>
      </c>
      <c r="R47">
        <f t="shared" si="38"/>
        <v>0</v>
      </c>
      <c r="S47">
        <f t="shared" si="38"/>
        <v>0</v>
      </c>
      <c r="T47">
        <f t="shared" si="38"/>
        <v>0</v>
      </c>
      <c r="U47">
        <f t="shared" si="38"/>
        <v>0</v>
      </c>
      <c r="V47">
        <f t="shared" si="38"/>
        <v>0</v>
      </c>
      <c r="W47">
        <f t="shared" si="38"/>
        <v>0</v>
      </c>
      <c r="X47">
        <f t="shared" si="38"/>
        <v>0</v>
      </c>
      <c r="Y47">
        <f t="shared" si="38"/>
        <v>0</v>
      </c>
      <c r="Z47">
        <f t="shared" si="38"/>
        <v>0</v>
      </c>
      <c r="AA47">
        <f t="shared" si="38"/>
        <v>0</v>
      </c>
      <c r="AB47">
        <f t="shared" si="38"/>
        <v>0</v>
      </c>
      <c r="AC47">
        <f t="shared" si="38"/>
        <v>0</v>
      </c>
      <c r="AD47">
        <f t="shared" si="38"/>
        <v>0</v>
      </c>
      <c r="AE47">
        <f t="shared" si="38"/>
        <v>0</v>
      </c>
      <c r="AF47">
        <f t="shared" si="38"/>
        <v>0</v>
      </c>
      <c r="AG47">
        <f t="shared" si="38"/>
        <v>0</v>
      </c>
      <c r="AH47">
        <f t="shared" si="38"/>
        <v>0</v>
      </c>
      <c r="AI47">
        <f t="shared" si="38"/>
        <v>0</v>
      </c>
      <c r="AJ47">
        <f t="shared" si="38"/>
        <v>0</v>
      </c>
      <c r="AK47">
        <f t="shared" si="38"/>
        <v>0</v>
      </c>
      <c r="AL47">
        <f t="shared" si="38"/>
        <v>0</v>
      </c>
      <c r="AM47">
        <f t="shared" si="38"/>
        <v>0</v>
      </c>
      <c r="AN47">
        <f t="shared" si="38"/>
        <v>0</v>
      </c>
      <c r="AO47">
        <f t="shared" si="38"/>
        <v>0</v>
      </c>
      <c r="AP47">
        <f t="shared" si="38"/>
        <v>0</v>
      </c>
      <c r="AQ47">
        <f t="shared" si="38"/>
        <v>0</v>
      </c>
      <c r="AR47">
        <f t="shared" si="38"/>
        <v>0</v>
      </c>
      <c r="AS47">
        <f t="shared" si="38"/>
        <v>0</v>
      </c>
      <c r="AU47">
        <f t="shared" si="3"/>
        <v>0</v>
      </c>
      <c r="AV47">
        <f t="shared" si="4"/>
        <v>0</v>
      </c>
      <c r="AW47">
        <f t="shared" si="5"/>
        <v>0</v>
      </c>
      <c r="AX47">
        <f t="shared" si="6"/>
        <v>0</v>
      </c>
      <c r="AY47">
        <f t="shared" si="7"/>
        <v>0</v>
      </c>
    </row>
    <row r="49" spans="1:51" x14ac:dyDescent="0.35">
      <c r="A49" t="s">
        <v>33</v>
      </c>
      <c r="B49">
        <f>SUM(B15:B47)</f>
        <v>7</v>
      </c>
      <c r="C49">
        <f t="shared" ref="C49:AY49" si="39">SUM(C15:C47)</f>
        <v>7</v>
      </c>
      <c r="D49">
        <f t="shared" si="39"/>
        <v>7</v>
      </c>
      <c r="E49">
        <f t="shared" si="39"/>
        <v>7</v>
      </c>
      <c r="F49">
        <f t="shared" si="39"/>
        <v>7</v>
      </c>
      <c r="G49">
        <f t="shared" si="39"/>
        <v>7</v>
      </c>
      <c r="H49">
        <f t="shared" si="39"/>
        <v>7</v>
      </c>
      <c r="I49">
        <f t="shared" si="39"/>
        <v>7</v>
      </c>
      <c r="J49">
        <f t="shared" si="39"/>
        <v>7</v>
      </c>
      <c r="K49">
        <f t="shared" si="39"/>
        <v>7</v>
      </c>
      <c r="L49">
        <f t="shared" si="39"/>
        <v>7</v>
      </c>
      <c r="M49">
        <f t="shared" si="39"/>
        <v>7</v>
      </c>
      <c r="N49">
        <f t="shared" si="39"/>
        <v>7</v>
      </c>
      <c r="O49">
        <f t="shared" si="39"/>
        <v>7</v>
      </c>
      <c r="P49">
        <f t="shared" si="39"/>
        <v>7</v>
      </c>
      <c r="Q49">
        <f t="shared" si="39"/>
        <v>7</v>
      </c>
      <c r="R49">
        <f t="shared" si="39"/>
        <v>7</v>
      </c>
      <c r="S49">
        <f t="shared" si="39"/>
        <v>7</v>
      </c>
      <c r="T49">
        <f t="shared" si="39"/>
        <v>7</v>
      </c>
      <c r="U49">
        <f t="shared" si="39"/>
        <v>7</v>
      </c>
      <c r="V49">
        <f t="shared" si="39"/>
        <v>7</v>
      </c>
      <c r="W49">
        <f t="shared" si="39"/>
        <v>7</v>
      </c>
      <c r="X49">
        <f t="shared" si="39"/>
        <v>7</v>
      </c>
      <c r="Y49">
        <f t="shared" si="39"/>
        <v>7</v>
      </c>
      <c r="Z49">
        <f t="shared" si="39"/>
        <v>7</v>
      </c>
      <c r="AA49">
        <f t="shared" si="39"/>
        <v>7</v>
      </c>
      <c r="AB49">
        <f t="shared" si="39"/>
        <v>7</v>
      </c>
      <c r="AC49">
        <f t="shared" si="39"/>
        <v>7</v>
      </c>
      <c r="AD49">
        <f t="shared" si="39"/>
        <v>7</v>
      </c>
      <c r="AE49">
        <f t="shared" si="39"/>
        <v>7</v>
      </c>
      <c r="AF49">
        <f t="shared" si="39"/>
        <v>7</v>
      </c>
      <c r="AG49">
        <f t="shared" si="39"/>
        <v>7</v>
      </c>
      <c r="AH49">
        <f t="shared" si="39"/>
        <v>7</v>
      </c>
      <c r="AI49">
        <f t="shared" si="39"/>
        <v>7</v>
      </c>
      <c r="AJ49">
        <f t="shared" si="39"/>
        <v>7</v>
      </c>
      <c r="AK49">
        <f t="shared" si="39"/>
        <v>7</v>
      </c>
      <c r="AL49">
        <f t="shared" si="39"/>
        <v>7</v>
      </c>
      <c r="AM49">
        <f t="shared" si="39"/>
        <v>7</v>
      </c>
      <c r="AN49">
        <f t="shared" si="39"/>
        <v>7</v>
      </c>
      <c r="AO49">
        <f t="shared" si="39"/>
        <v>7</v>
      </c>
      <c r="AP49">
        <f t="shared" si="39"/>
        <v>7</v>
      </c>
      <c r="AQ49">
        <f t="shared" si="39"/>
        <v>7</v>
      </c>
      <c r="AR49">
        <f t="shared" si="39"/>
        <v>7</v>
      </c>
      <c r="AS49">
        <f t="shared" si="39"/>
        <v>7</v>
      </c>
      <c r="AU49">
        <f t="shared" si="39"/>
        <v>308</v>
      </c>
      <c r="AV49">
        <f t="shared" si="39"/>
        <v>77</v>
      </c>
      <c r="AW49">
        <f t="shared" si="39"/>
        <v>98</v>
      </c>
      <c r="AX49">
        <f t="shared" si="39"/>
        <v>63</v>
      </c>
      <c r="AY49">
        <f t="shared" si="39"/>
        <v>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42024-5C81-478B-82F5-294D47B2BED6}">
  <dimension ref="A1:AY25"/>
  <sheetViews>
    <sheetView topLeftCell="AF4" workbookViewId="0">
      <selection activeCell="B14" sqref="B14:AS23"/>
    </sheetView>
  </sheetViews>
  <sheetFormatPr defaultRowHeight="14.5" x14ac:dyDescent="0.35"/>
  <cols>
    <col min="2" max="2" width="9.81640625" bestFit="1" customWidth="1"/>
  </cols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ht="15.5" x14ac:dyDescent="0.35">
      <c r="A2" t="s">
        <v>49</v>
      </c>
      <c r="B2" s="3" t="str">
        <f>IF('full menu'!B2="MDC","MDC",IF(OR('full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menu'!B2="WSD","WSD",IF('full menu'!B2="UASC","nonat",IF('full menu'!B2="X","X","")))))))))))</f>
        <v>X</v>
      </c>
      <c r="C2" s="3" t="str">
        <f>IF('full menu'!C2="MDC","MDC",IF(OR('full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menu'!C2="WSD","WSD",IF('full menu'!C2="UASC","nonat",IF('full menu'!C2="X","X","")))))))))))</f>
        <v>X</v>
      </c>
      <c r="D2" s="3" t="str">
        <f>IF('full menu'!D2="MDC","MDC",IF(OR('full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menu'!D2="WSD","WSD",IF('full menu'!D2="UASC","nonat",IF('full menu'!D2="X","X","")))))))))))</f>
        <v>X</v>
      </c>
      <c r="E2" s="3" t="str">
        <f>IF('full menu'!E2="MDC","MDC",IF(OR('full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menu'!E2="WSD","WSD",IF('full menu'!E2="UASC","nonat",IF('full menu'!E2="X","X","")))))))))))</f>
        <v>X</v>
      </c>
      <c r="F2" s="3" t="str">
        <f>IF('full menu'!F2="MDC","MDC",IF(OR('full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menu'!F2="WSD","WSD",IF('full menu'!F2="UASC","nonat",IF('full menu'!F2="X","X","")))))))))))</f>
        <v>X</v>
      </c>
      <c r="G2" s="3" t="str">
        <f>IF('full menu'!G2="MDC","MDC",IF(OR('full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menu'!G2="WSD","WSD",IF('full menu'!G2="UASC","nonat",IF('full menu'!G2="X","X","")))))))))))</f>
        <v>X</v>
      </c>
      <c r="H2" s="3" t="str">
        <f>IF('full menu'!H2="MDC","MDC",IF(OR('full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menu'!H2="WSD","WSD",IF('full menu'!H2="UASC","nonat",IF('full menu'!H2="X","X","")))))))))))</f>
        <v>X</v>
      </c>
      <c r="I2" s="3" t="str">
        <f>IF('full menu'!I2="MDC","MDC",IF(OR('full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menu'!I2="WSD","WSD",IF('full menu'!I2="UASC","nonat",IF('full menu'!I2="X","X","")))))))))))</f>
        <v>X</v>
      </c>
      <c r="J2" s="3" t="str">
        <f>IF('full menu'!J2="MDC","MDC",IF(OR('full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menu'!J2="WSD","WSD",IF('full menu'!J2="UASC","nonat",IF('full menu'!J2="X","X","")))))))))))</f>
        <v>X</v>
      </c>
      <c r="K2" s="3" t="str">
        <f>IF('full menu'!K2="MDC","MDC",IF(OR('full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menu'!K2="WSD","WSD",IF('full menu'!K2="UASC","nonat",IF('full menu'!K2="X","X","")))))))))))</f>
        <v>X</v>
      </c>
      <c r="L2" s="3" t="str">
        <f>IF('full menu'!L2="MDC","MDC",IF(OR('full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menu'!L2="WSD","WSD",IF('full menu'!L2="UASC","nonat",IF('full menu'!L2="X","X","")))))))))))</f>
        <v>X</v>
      </c>
      <c r="M2" s="3" t="str">
        <f>IF('full menu'!M2="MDC","MDC",IF(OR('full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menu'!M2="WSD","WSD",IF('full menu'!M2="UASC","nonat",IF('full menu'!M2="X","X","")))))))))))</f>
        <v>X</v>
      </c>
      <c r="N2" s="3" t="str">
        <f>IF('full menu'!N2="MDC","MDC",IF(OR('full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menu'!N2="WSD","WSD",IF('full menu'!N2="UASC","nonat",IF('full menu'!N2="X","X","")))))))))))</f>
        <v>X</v>
      </c>
      <c r="O2" s="3" t="str">
        <f>IF('full menu'!O2="MDC","MDC",IF(OR('full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menu'!O2="WSD","WSD",IF('full menu'!O2="UASC","nonat",IF('full menu'!O2="X","X","")))))))))))</f>
        <v>X</v>
      </c>
      <c r="P2" s="3" t="str">
        <f>IF('full menu'!P2="MDC","MDC",IF(OR('full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menu'!P2="WSD","WSD",IF('full menu'!P2="UASC","nonat",IF('full menu'!P2="X","X","")))))))))))</f>
        <v>X</v>
      </c>
      <c r="Q2" s="3" t="str">
        <f>IF('full menu'!Q2="MDC","MDC",IF(OR('full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menu'!Q2="WSD","WSD",IF('full menu'!Q2="UASC","nonat",IF('full menu'!Q2="X","X","")))))))))))</f>
        <v>X</v>
      </c>
      <c r="R2" s="3" t="str">
        <f>IF('full menu'!R2="MDC","MDC",IF(OR('full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menu'!R2="WSD","WSD",IF('full menu'!R2="UASC","nonat",IF('full menu'!R2="X","X","")))))))))))</f>
        <v>X</v>
      </c>
      <c r="S2" s="3" t="str">
        <f>IF('full menu'!S2="MDC","MDC",IF(OR('full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menu'!S2="WSD","WSD",IF('full menu'!S2="UASC","nonat",IF('full menu'!S2="X","X","")))))))))))</f>
        <v>X</v>
      </c>
      <c r="T2" s="3" t="str">
        <f>IF('full menu'!T2="MDC","MDC",IF(OR('full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menu'!T2="WSD","WSD",IF('full menu'!T2="UASC","nonat",IF('full menu'!T2="X","X","")))))))))))</f>
        <v>UD</v>
      </c>
      <c r="U2" s="3" t="str">
        <f>IF('full menu'!U2="MDC","MDC",IF(OR('full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menu'!U2="WSD","WSD",IF('full menu'!U2="UASC","nonat",IF('full menu'!U2="X","X","")))))))))))</f>
        <v>UD</v>
      </c>
      <c r="V2" s="3" t="str">
        <f>IF('full menu'!V2="MDC","MDC",IF(OR('full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menu'!V2="WSD","WSD",IF('full menu'!V2="UASC","nonat",IF('full menu'!V2="X","X","")))))))))))</f>
        <v>UD</v>
      </c>
      <c r="W2" s="3" t="str">
        <f>IF('full menu'!W2="MDC","MDC",IF(OR('full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menu'!W2="WSD","WSD",IF('full menu'!W2="UASC","nonat",IF('full menu'!W2="X","X","")))))))))))</f>
        <v>LSD</v>
      </c>
      <c r="X2" s="3" t="str">
        <f>IF('full menu'!X2="MDC","MDC",IF(OR('full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menu'!X2="WSD","WSD",IF('full menu'!X2="UASC","nonat",IF('full menu'!X2="X","X","")))))))))))</f>
        <v>LSD</v>
      </c>
      <c r="Y2" s="3" t="str">
        <f>IF('full menu'!Y2="MDC","MDC",IF(OR('full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menu'!Y2="WSD","WSD",IF('full menu'!Y2="UASC","nonat",IF('full menu'!Y2="X","X","")))))))))))</f>
        <v>LSD</v>
      </c>
      <c r="Z2" s="3" t="str">
        <f>IF('full menu'!Z2="MDC","MDC",IF(OR('full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menu'!Z2="WSD","WSD",IF('full menu'!Z2="UASC","nonat",IF('full menu'!Z2="X","X","")))))))))))</f>
        <v>LSD</v>
      </c>
      <c r="AA2" s="3" t="str">
        <f>IF('full menu'!AA2="MDC","MDC",IF(OR('full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menu'!AA2="WSD","WSD",IF('full menu'!AA2="UASC","nonat",IF('full menu'!AA2="X","X","")))))))))))</f>
        <v>LSD</v>
      </c>
      <c r="AB2" s="3" t="str">
        <f>IF('full menu'!AB2="MDC","MDC",IF(OR('full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menu'!AB2="WSD","WSD",IF('full menu'!AB2="UASC","nonat",IF('full menu'!AB2="X","X","")))))))))))</f>
        <v>LSD</v>
      </c>
      <c r="AC2" s="3" t="str">
        <f>IF('full menu'!AC2="MDC","MDC",IF(OR('full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menu'!AC2="WSD","WSD",IF('full menu'!AC2="UASC","nonat",IF('full menu'!AC2="X","X","")))))))))))</f>
        <v>LSD</v>
      </c>
      <c r="AD2" s="3" t="str">
        <f>IF('full menu'!AD2="MDC","MDC",IF(OR('full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menu'!AD2="WSD","WSD",IF('full menu'!AD2="UASC","nonat",IF('full menu'!AD2="X","X","")))))))))))</f>
        <v>LSD</v>
      </c>
      <c r="AE2" s="3" t="str">
        <f>IF('full menu'!AE2="MDC","MDC",IF(OR('full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menu'!AE2="WSD","WSD",IF('full menu'!AE2="UASC","nonat",IF('full menu'!AE2="X","X","")))))))))))</f>
        <v>LSD</v>
      </c>
      <c r="AF2" s="3" t="str">
        <f>IF('full menu'!AF2="MDC","MDC",IF(OR('full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menu'!AF2="WSD","WSD",IF('full menu'!AF2="UASC","nonat",IF('full menu'!AF2="X","X","")))))))))))</f>
        <v>LSD</v>
      </c>
      <c r="AG2" s="3" t="str">
        <f>IF('full menu'!AG2="MDC","MDC",IF(OR('full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menu'!AG2="WSD","WSD",IF('full menu'!AG2="UASC","nonat",IF('full menu'!AG2="X","X","")))))))))))</f>
        <v>LSD</v>
      </c>
      <c r="AH2" s="3" t="str">
        <f>IF('full menu'!AH2="MDC","MDC",IF(OR('full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menu'!AH2="WSD","WSD",IF('full menu'!AH2="UASC","nonat",IF('full menu'!AH2="X","X","")))))))))))</f>
        <v>LSD</v>
      </c>
      <c r="AI2" s="3" t="str">
        <f>IF('full menu'!AI2="MDC","MDC",IF(OR('full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menu'!AI2="WSD","WSD",IF('full menu'!AI2="UASC","nonat",IF('full menu'!AI2="X","X","")))))))))))</f>
        <v>LSD</v>
      </c>
      <c r="AJ2" s="3" t="str">
        <f>IF('full menu'!AJ2="MDC","MDC",IF(OR('full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menu'!AJ2="WSD","WSD",IF('full menu'!AJ2="UASC","nonat",IF('full menu'!AJ2="X","X","")))))))))))</f>
        <v>LSD</v>
      </c>
      <c r="AK2" s="3" t="str">
        <f>IF('full menu'!AK2="MDC","MDC",IF(OR('full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menu'!AK2="WSD","WSD",IF('full menu'!AK2="UASC","nonat",IF('full menu'!AK2="X","X","")))))))))))</f>
        <v>LSD</v>
      </c>
      <c r="AL2" s="3" t="str">
        <f>IF('full menu'!AL2="MDC","MDC",IF(OR('full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menu'!AL2="WSD","WSD",IF('full menu'!AL2="UASC","nonat",IF('full menu'!AL2="X","X","")))))))))))</f>
        <v>LSD</v>
      </c>
      <c r="AM2" s="3" t="str">
        <f>IF('full menu'!AM2="MDC","MDC",IF(OR('full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menu'!AM2="WSD","WSD",IF('full menu'!AM2="UASC","nonat",IF('full menu'!AM2="X","X","")))))))))))</f>
        <v>ITs</v>
      </c>
      <c r="AN2" s="3" t="str">
        <f>IF('full menu'!AN2="MDC","MDC",IF(OR('full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menu'!AN2="WSD","WSD",IF('full menu'!AN2="UASC","nonat",IF('full menu'!AN2="X","X","")))))))))))</f>
        <v>ITs</v>
      </c>
      <c r="AO2" s="3" t="str">
        <f>IF('full menu'!AO2="MDC","MDC",IF(OR('full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menu'!AO2="WSD","WSD",IF('full menu'!AO2="UASC","nonat",IF('full menu'!AO2="X","X","")))))))))))</f>
        <v>ITs</v>
      </c>
      <c r="AP2" s="3" t="str">
        <f>IF('full menu'!AP2="MDC","MDC",IF(OR('full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menu'!AP2="WSD","WSD",IF('full menu'!AP2="UASC","nonat",IF('full menu'!AP2="X","X","")))))))))))</f>
        <v>ITs</v>
      </c>
      <c r="AQ2" s="3" t="str">
        <f>IF('full menu'!AQ2="MDC","MDC",IF(OR('full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menu'!AQ2="WSD","WSD",IF('full menu'!AQ2="UASC","nonat",IF('full menu'!AQ2="X","X","")))))))))))</f>
        <v>ITs</v>
      </c>
      <c r="AR2" s="3" t="str">
        <f>IF('full menu'!AR2="MDC","MDC",IF(OR('full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menu'!AR2="WSD","WSD",IF('full menu'!AR2="UASC","nonat",IF('full menu'!AR2="X","X","")))))))))))</f>
        <v>ITs</v>
      </c>
      <c r="AS2" s="3" t="str">
        <f>IF('full menu'!AS2="MDC","MDC",IF(OR('full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menu'!AS2="WSD","WSD",IF('full menu'!AS2="UASC","nonat",IF('full menu'!AS2="X","X","")))))))))))</f>
        <v>ITs</v>
      </c>
    </row>
    <row r="3" spans="1:51" ht="15.5" x14ac:dyDescent="0.35">
      <c r="A3" t="s">
        <v>50</v>
      </c>
      <c r="B3" s="3" t="str">
        <f>IF('full menu'!B3="MDC","MDC",IF(OR('full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menu'!B3="WSD","WSD",IF('full menu'!B3="UASC","nonat",IF('full menu'!B3="X","X","")))))))))))</f>
        <v>X</v>
      </c>
      <c r="C3" s="3" t="str">
        <f>IF('full menu'!C3="MDC","MDC",IF(OR('full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menu'!C3="WSD","WSD",IF('full menu'!C3="UASC","nonat",IF('full menu'!C3="X","X","")))))))))))</f>
        <v>X</v>
      </c>
      <c r="D3" s="3" t="str">
        <f>IF('full menu'!D3="MDC","MDC",IF(OR('full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menu'!D3="WSD","WSD",IF('full menu'!D3="UASC","nonat",IF('full menu'!D3="X","X","")))))))))))</f>
        <v>X</v>
      </c>
      <c r="E3" s="3" t="str">
        <f>IF('full menu'!E3="MDC","MDC",IF(OR('full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menu'!E3="WSD","WSD",IF('full menu'!E3="UASC","nonat",IF('full menu'!E3="X","X","")))))))))))</f>
        <v>X</v>
      </c>
      <c r="F3" s="3" t="str">
        <f>IF('full menu'!F3="MDC","MDC",IF(OR('full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menu'!F3="WSD","WSD",IF('full menu'!F3="UASC","nonat",IF('full menu'!F3="X","X","")))))))))))</f>
        <v>X</v>
      </c>
      <c r="G3" s="3" t="str">
        <f>IF('full menu'!G3="MDC","MDC",IF(OR('full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menu'!G3="WSD","WSD",IF('full menu'!G3="UASC","nonat",IF('full menu'!G3="X","X","")))))))))))</f>
        <v>X</v>
      </c>
      <c r="H3" s="3" t="str">
        <f>IF('full menu'!H3="MDC","MDC",IF(OR('full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menu'!H3="WSD","WSD",IF('full menu'!H3="UASC","nonat",IF('full menu'!H3="X","X","")))))))))))</f>
        <v>X</v>
      </c>
      <c r="I3" s="3" t="str">
        <f>IF('full menu'!I3="MDC","MDC",IF(OR('full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menu'!I3="WSD","WSD",IF('full menu'!I3="UASC","nonat",IF('full menu'!I3="X","X","")))))))))))</f>
        <v>X</v>
      </c>
      <c r="J3" s="3" t="str">
        <f>IF('full menu'!J3="MDC","MDC",IF(OR('full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menu'!J3="WSD","WSD",IF('full menu'!J3="UASC","nonat",IF('full menu'!J3="X","X","")))))))))))</f>
        <v>X</v>
      </c>
      <c r="K3" s="3" t="str">
        <f>IF('full menu'!K3="MDC","MDC",IF(OR('full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menu'!K3="WSD","WSD",IF('full menu'!K3="UASC","nonat",IF('full menu'!K3="X","X","")))))))))))</f>
        <v>X</v>
      </c>
      <c r="L3" s="3" t="str">
        <f>IF('full menu'!L3="MDC","MDC",IF(OR('full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menu'!L3="WSD","WSD",IF('full menu'!L3="UASC","nonat",IF('full menu'!L3="X","X","")))))))))))</f>
        <v>X</v>
      </c>
      <c r="M3" s="3" t="str">
        <f>IF('full menu'!M3="MDC","MDC",IF(OR('full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menu'!M3="WSD","WSD",IF('full menu'!M3="UASC","nonat",IF('full menu'!M3="X","X","")))))))))))</f>
        <v>X</v>
      </c>
      <c r="N3" s="3" t="str">
        <f>IF('full menu'!N3="MDC","MDC",IF(OR('full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menu'!N3="WSD","WSD",IF('full menu'!N3="UASC","nonat",IF('full menu'!N3="X","X","")))))))))))</f>
        <v>X</v>
      </c>
      <c r="O3" s="3" t="str">
        <f>IF('full menu'!O3="MDC","MDC",IF(OR('full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menu'!O3="WSD","WSD",IF('full menu'!O3="UASC","nonat",IF('full menu'!O3="X","X","")))))))))))</f>
        <v>X</v>
      </c>
      <c r="P3" s="3" t="str">
        <f>IF('full menu'!P3="MDC","MDC",IF(OR('full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menu'!P3="WSD","WSD",IF('full menu'!P3="UASC","nonat",IF('full menu'!P3="X","X","")))))))))))</f>
        <v>X</v>
      </c>
      <c r="Q3" s="3" t="str">
        <f>IF('full menu'!Q3="MDC","MDC",IF(OR('full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menu'!Q3="WSD","WSD",IF('full menu'!Q3="UASC","nonat",IF('full menu'!Q3="X","X","")))))))))))</f>
        <v>X</v>
      </c>
      <c r="R3" s="3" t="str">
        <f>IF('full menu'!R3="MDC","MDC",IF(OR('full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menu'!R3="WSD","WSD",IF('full menu'!R3="UASC","nonat",IF('full menu'!R3="X","X","")))))))))))</f>
        <v>X</v>
      </c>
      <c r="S3" s="3" t="str">
        <f>IF('full menu'!S3="MDC","MDC",IF(OR('full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menu'!S3="WSD","WSD",IF('full menu'!S3="UASC","nonat",IF('full menu'!S3="X","X","")))))))))))</f>
        <v>X</v>
      </c>
      <c r="T3" s="3" t="str">
        <f>IF('full menu'!T3="MDC","MDC",IF(OR('full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menu'!T3="WSD","WSD",IF('full menu'!T3="UASC","nonat",IF('full menu'!T3="X","X","")))))))))))</f>
        <v>UD</v>
      </c>
      <c r="U3" s="3" t="str">
        <f>IF('full menu'!U3="MDC","MDC",IF(OR('full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menu'!U3="WSD","WSD",IF('full menu'!U3="UASC","nonat",IF('full menu'!U3="X","X","")))))))))))</f>
        <v>UD</v>
      </c>
      <c r="V3" s="3" t="str">
        <f>IF('full menu'!V3="MDC","MDC",IF(OR('full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menu'!V3="WSD","WSD",IF('full menu'!V3="UASC","nonat",IF('full menu'!V3="X","X","")))))))))))</f>
        <v>UD</v>
      </c>
      <c r="W3" s="3" t="str">
        <f>IF('full menu'!W3="MDC","MDC",IF(OR('full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menu'!W3="WSD","WSD",IF('full menu'!W3="UASC","nonat",IF('full menu'!W3="X","X","")))))))))))</f>
        <v>LSD</v>
      </c>
      <c r="X3" s="3" t="str">
        <f>IF('full menu'!X3="MDC","MDC",IF(OR('full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menu'!X3="WSD","WSD",IF('full menu'!X3="UASC","nonat",IF('full menu'!X3="X","X","")))))))))))</f>
        <v>LSD</v>
      </c>
      <c r="Y3" s="3" t="str">
        <f>IF('full menu'!Y3="MDC","MDC",IF(OR('full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menu'!Y3="WSD","WSD",IF('full menu'!Y3="UASC","nonat",IF('full menu'!Y3="X","X","")))))))))))</f>
        <v>LSD</v>
      </c>
      <c r="Z3" s="3" t="str">
        <f>IF('full menu'!Z3="MDC","MDC",IF(OR('full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menu'!Z3="WSD","WSD",IF('full menu'!Z3="UASC","nonat",IF('full menu'!Z3="X","X","")))))))))))</f>
        <v>LSD</v>
      </c>
      <c r="AA3" s="3" t="str">
        <f>IF('full menu'!AA3="MDC","MDC",IF(OR('full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menu'!AA3="WSD","WSD",IF('full menu'!AA3="UASC","nonat",IF('full menu'!AA3="X","X","")))))))))))</f>
        <v>LSD</v>
      </c>
      <c r="AB3" s="3" t="str">
        <f>IF('full menu'!AB3="MDC","MDC",IF(OR('full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menu'!AB3="WSD","WSD",IF('full menu'!AB3="UASC","nonat",IF('full menu'!AB3="X","X","")))))))))))</f>
        <v>LSD</v>
      </c>
      <c r="AC3" s="3" t="str">
        <f>IF('full menu'!AC3="MDC","MDC",IF(OR('full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menu'!AC3="WSD","WSD",IF('full menu'!AC3="UASC","nonat",IF('full menu'!AC3="X","X","")))))))))))</f>
        <v>LSD</v>
      </c>
      <c r="AD3" s="3" t="str">
        <f>IF('full menu'!AD3="MDC","MDC",IF(OR('full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menu'!AD3="WSD","WSD",IF('full menu'!AD3="UASC","nonat",IF('full menu'!AD3="X","X","")))))))))))</f>
        <v>LSD</v>
      </c>
      <c r="AE3" s="3" t="str">
        <f>IF('full menu'!AE3="MDC","MDC",IF(OR('full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menu'!AE3="WSD","WSD",IF('full menu'!AE3="UASC","nonat",IF('full menu'!AE3="X","X","")))))))))))</f>
        <v>LSD</v>
      </c>
      <c r="AF3" s="3" t="str">
        <f>IF('full menu'!AF3="MDC","MDC",IF(OR('full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menu'!AF3="WSD","WSD",IF('full menu'!AF3="UASC","nonat",IF('full menu'!AF3="X","X","")))))))))))</f>
        <v>LSD</v>
      </c>
      <c r="AG3" s="3" t="str">
        <f>IF('full menu'!AG3="MDC","MDC",IF(OR('full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menu'!AG3="WSD","WSD",IF('full menu'!AG3="UASC","nonat",IF('full menu'!AG3="X","X","")))))))))))</f>
        <v>LSD</v>
      </c>
      <c r="AH3" s="3" t="str">
        <f>IF('full menu'!AH3="MDC","MDC",IF(OR('full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menu'!AH3="WSD","WSD",IF('full menu'!AH3="UASC","nonat",IF('full menu'!AH3="X","X","")))))))))))</f>
        <v>LSD</v>
      </c>
      <c r="AI3" s="3" t="str">
        <f>IF('full menu'!AI3="MDC","MDC",IF(OR('full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menu'!AI3="WSD","WSD",IF('full menu'!AI3="UASC","nonat",IF('full menu'!AI3="X","X","")))))))))))</f>
        <v>LSD</v>
      </c>
      <c r="AJ3" s="3" t="str">
        <f>IF('full menu'!AJ3="MDC","MDC",IF(OR('full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menu'!AJ3="WSD","WSD",IF('full menu'!AJ3="UASC","nonat",IF('full menu'!AJ3="X","X","")))))))))))</f>
        <v>LSD</v>
      </c>
      <c r="AK3" s="3" t="str">
        <f>IF('full menu'!AK3="MDC","MDC",IF(OR('full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menu'!AK3="WSD","WSD",IF('full menu'!AK3="UASC","nonat",IF('full menu'!AK3="X","X","")))))))))))</f>
        <v>LSD</v>
      </c>
      <c r="AL3" s="3" t="str">
        <f>IF('full menu'!AL3="MDC","MDC",IF(OR('full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menu'!AL3="WSD","WSD",IF('full menu'!AL3="UASC","nonat",IF('full menu'!AL3="X","X","")))))))))))</f>
        <v>LSD</v>
      </c>
      <c r="AM3" s="3" t="str">
        <f>IF('full menu'!AM3="MDC","MDC",IF(OR('full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menu'!AM3="WSD","WSD",IF('full menu'!AM3="UASC","nonat",IF('full menu'!AM3="X","X","")))))))))))</f>
        <v>LSD</v>
      </c>
      <c r="AN3" s="3" t="str">
        <f>IF('full menu'!AN3="MDC","MDC",IF(OR('full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menu'!AN3="WSD","WSD",IF('full menu'!AN3="UASC","nonat",IF('full menu'!AN3="X","X","")))))))))))</f>
        <v>LSD</v>
      </c>
      <c r="AO3" s="3" t="str">
        <f>IF('full menu'!AO3="MDC","MDC",IF(OR('full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menu'!AO3="WSD","WSD",IF('full menu'!AO3="UASC","nonat",IF('full menu'!AO3="X","X","")))))))))))</f>
        <v>LSD</v>
      </c>
      <c r="AP3" s="3" t="str">
        <f>IF('full menu'!AP3="MDC","MDC",IF(OR('full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menu'!AP3="WSD","WSD",IF('full menu'!AP3="UASC","nonat",IF('full menu'!AP3="X","X","")))))))))))</f>
        <v>LSD</v>
      </c>
      <c r="AQ3" s="3" t="str">
        <f>IF('full menu'!AQ3="MDC","MDC",IF(OR('full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menu'!AQ3="WSD","WSD",IF('full menu'!AQ3="UASC","nonat",IF('full menu'!AQ3="X","X","")))))))))))</f>
        <v>LSD</v>
      </c>
      <c r="AR3" s="3" t="str">
        <f>IF('full menu'!AR3="MDC","MDC",IF(OR('full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menu'!AR3="WSD","WSD",IF('full menu'!AR3="UASC","nonat",IF('full menu'!AR3="X","X","")))))))))))</f>
        <v>LSD</v>
      </c>
      <c r="AS3" s="3" t="str">
        <f>IF('full menu'!AS3="MDC","MDC",IF(OR('full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menu'!AS3="WSD","WSD",IF('full menu'!AS3="UASC","nonat",IF('full menu'!AS3="X","X","")))))))))))</f>
        <v>LSD</v>
      </c>
    </row>
    <row r="4" spans="1:51" ht="15.5" x14ac:dyDescent="0.35">
      <c r="A4" t="s">
        <v>51</v>
      </c>
      <c r="B4" s="3" t="str">
        <f>IF('full menu'!B4="MDC","MDC",IF(OR('full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menu'!B4="WSD","WSD",IF('full menu'!B4="UASC","nonat",IF('full menu'!B4="X","X","")))))))))))</f>
        <v>X</v>
      </c>
      <c r="C4" s="3" t="str">
        <f>IF('full menu'!C4="MDC","MDC",IF(OR('full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menu'!C4="WSD","WSD",IF('full menu'!C4="UASC","nonat",IF('full menu'!C4="X","X","")))))))))))</f>
        <v>X</v>
      </c>
      <c r="D4" s="3" t="str">
        <f>IF('full menu'!D4="MDC","MDC",IF(OR('full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menu'!D4="WSD","WSD",IF('full menu'!D4="UASC","nonat",IF('full menu'!D4="X","X","")))))))))))</f>
        <v>X</v>
      </c>
      <c r="E4" s="3" t="str">
        <f>IF('full menu'!E4="MDC","MDC",IF(OR('full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menu'!E4="WSD","WSD",IF('full menu'!E4="UASC","nonat",IF('full menu'!E4="X","X","")))))))))))</f>
        <v>X</v>
      </c>
      <c r="F4" s="3" t="str">
        <f>IF('full menu'!F4="MDC","MDC",IF(OR('full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menu'!F4="WSD","WSD",IF('full menu'!F4="UASC","nonat",IF('full menu'!F4="X","X","")))))))))))</f>
        <v>X</v>
      </c>
      <c r="G4" s="3" t="str">
        <f>IF('full menu'!G4="MDC","MDC",IF(OR('full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menu'!G4="WSD","WSD",IF('full menu'!G4="UASC","nonat",IF('full menu'!G4="X","X","")))))))))))</f>
        <v>X</v>
      </c>
      <c r="H4" s="3" t="str">
        <f>IF('full menu'!H4="MDC","MDC",IF(OR('full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menu'!H4="WSD","WSD",IF('full menu'!H4="UASC","nonat",IF('full menu'!H4="X","X","")))))))))))</f>
        <v>X</v>
      </c>
      <c r="I4" s="3" t="str">
        <f>IF('full menu'!I4="MDC","MDC",IF(OR('full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menu'!I4="WSD","WSD",IF('full menu'!I4="UASC","nonat",IF('full menu'!I4="X","X","")))))))))))</f>
        <v>X</v>
      </c>
      <c r="J4" s="3" t="str">
        <f>IF('full menu'!J4="MDC","MDC",IF(OR('full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menu'!J4="WSD","WSD",IF('full menu'!J4="UASC","nonat",IF('full menu'!J4="X","X","")))))))))))</f>
        <v>X</v>
      </c>
      <c r="K4" s="3" t="str">
        <f>IF('full menu'!K4="MDC","MDC",IF(OR('full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menu'!K4="WSD","WSD",IF('full menu'!K4="UASC","nonat",IF('full menu'!K4="X","X","")))))))))))</f>
        <v>X</v>
      </c>
      <c r="L4" s="3" t="str">
        <f>IF('full menu'!L4="MDC","MDC",IF(OR('full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menu'!L4="WSD","WSD",IF('full menu'!L4="UASC","nonat",IF('full menu'!L4="X","X","")))))))))))</f>
        <v>X</v>
      </c>
      <c r="M4" s="3" t="str">
        <f>IF('full menu'!M4="MDC","MDC",IF(OR('full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menu'!M4="WSD","WSD",IF('full menu'!M4="UASC","nonat",IF('full menu'!M4="X","X","")))))))))))</f>
        <v>X</v>
      </c>
      <c r="N4" s="3" t="str">
        <f>IF('full menu'!N4="MDC","MDC",IF(OR('full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menu'!N4="WSD","WSD",IF('full menu'!N4="UASC","nonat",IF('full menu'!N4="X","X","")))))))))))</f>
        <v>X</v>
      </c>
      <c r="O4" s="3" t="str">
        <f>IF('full menu'!O4="MDC","MDC",IF(OR('full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menu'!O4="WSD","WSD",IF('full menu'!O4="UASC","nonat",IF('full menu'!O4="X","X","")))))))))))</f>
        <v>X</v>
      </c>
      <c r="P4" s="3" t="str">
        <f>IF('full menu'!P4="MDC","MDC",IF(OR('full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menu'!P4="WSD","WSD",IF('full menu'!P4="UASC","nonat",IF('full menu'!P4="X","X","")))))))))))</f>
        <v>X</v>
      </c>
      <c r="Q4" s="3" t="str">
        <f>IF('full menu'!Q4="MDC","MDC",IF(OR('full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menu'!Q4="WSD","WSD",IF('full menu'!Q4="UASC","nonat",IF('full menu'!Q4="X","X","")))))))))))</f>
        <v>X</v>
      </c>
      <c r="R4" s="3" t="str">
        <f>IF('full menu'!R4="MDC","MDC",IF(OR('full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menu'!R4="WSD","WSD",IF('full menu'!R4="UASC","nonat",IF('full menu'!R4="X","X","")))))))))))</f>
        <v>X</v>
      </c>
      <c r="S4" s="3" t="str">
        <f>IF('full menu'!S4="MDC","MDC",IF(OR('full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menu'!S4="WSD","WSD",IF('full menu'!S4="UASC","nonat",IF('full menu'!S4="X","X","")))))))))))</f>
        <v>UD</v>
      </c>
      <c r="T4" s="3" t="str">
        <f>IF('full menu'!T4="MDC","MDC",IF(OR('full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menu'!T4="WSD","WSD",IF('full menu'!T4="UASC","nonat",IF('full menu'!T4="X","X","")))))))))))</f>
        <v>UD</v>
      </c>
      <c r="U4" s="3" t="str">
        <f>IF('full menu'!U4="MDC","MDC",IF(OR('full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menu'!U4="WSD","WSD",IF('full menu'!U4="UASC","nonat",IF('full menu'!U4="X","X","")))))))))))</f>
        <v>UD</v>
      </c>
      <c r="V4" s="3" t="str">
        <f>IF('full menu'!V4="MDC","MDC",IF(OR('full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menu'!V4="WSD","WSD",IF('full menu'!V4="UASC","nonat",IF('full menu'!V4="X","X","")))))))))))</f>
        <v>UD</v>
      </c>
      <c r="W4" s="3" t="str">
        <f>IF('full menu'!W4="MDC","MDC",IF(OR('full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menu'!W4="WSD","WSD",IF('full menu'!W4="UASC","nonat",IF('full menu'!W4="X","X","")))))))))))</f>
        <v>LSD</v>
      </c>
      <c r="X4" s="3" t="str">
        <f>IF('full menu'!X4="MDC","MDC",IF(OR('full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menu'!X4="WSD","WSD",IF('full menu'!X4="UASC","nonat",IF('full menu'!X4="X","X","")))))))))))</f>
        <v>LSD</v>
      </c>
      <c r="Y4" s="3" t="str">
        <f>IF('full menu'!Y4="MDC","MDC",IF(OR('full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menu'!Y4="WSD","WSD",IF('full menu'!Y4="UASC","nonat",IF('full menu'!Y4="X","X","")))))))))))</f>
        <v>LSD</v>
      </c>
      <c r="Z4" s="3" t="str">
        <f>IF('full menu'!Z4="MDC","MDC",IF(OR('full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menu'!Z4="WSD","WSD",IF('full menu'!Z4="UASC","nonat",IF('full menu'!Z4="X","X","")))))))))))</f>
        <v>LSD</v>
      </c>
      <c r="AA4" s="3" t="str">
        <f>IF('full menu'!AA4="MDC","MDC",IF(OR('full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menu'!AA4="WSD","WSD",IF('full menu'!AA4="UASC","nonat",IF('full menu'!AA4="X","X","")))))))))))</f>
        <v>LSD</v>
      </c>
      <c r="AB4" s="3" t="str">
        <f>IF('full menu'!AB4="MDC","MDC",IF(OR('full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menu'!AB4="WSD","WSD",IF('full menu'!AB4="UASC","nonat",IF('full menu'!AB4="X","X","")))))))))))</f>
        <v>LSD</v>
      </c>
      <c r="AC4" s="3" t="str">
        <f>IF('full menu'!AC4="MDC","MDC",IF(OR('full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menu'!AC4="WSD","WSD",IF('full menu'!AC4="UASC","nonat",IF('full menu'!AC4="X","X","")))))))))))</f>
        <v>LSD</v>
      </c>
      <c r="AD4" s="3" t="str">
        <f>IF('full menu'!AD4="MDC","MDC",IF(OR('full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menu'!AD4="WSD","WSD",IF('full menu'!AD4="UASC","nonat",IF('full menu'!AD4="X","X","")))))))))))</f>
        <v>LSD</v>
      </c>
      <c r="AE4" s="3" t="str">
        <f>IF('full menu'!AE4="MDC","MDC",IF(OR('full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menu'!AE4="WSD","WSD",IF('full menu'!AE4="UASC","nonat",IF('full menu'!AE4="X","X","")))))))))))</f>
        <v>LSD</v>
      </c>
      <c r="AF4" s="3" t="str">
        <f>IF('full menu'!AF4="MDC","MDC",IF(OR('full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menu'!AF4="WSD","WSD",IF('full menu'!AF4="UASC","nonat",IF('full menu'!AF4="X","X","")))))))))))</f>
        <v>LSD</v>
      </c>
      <c r="AG4" s="3" t="str">
        <f>IF('full menu'!AG4="MDC","MDC",IF(OR('full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menu'!AG4="WSD","WSD",IF('full menu'!AG4="UASC","nonat",IF('full menu'!AG4="X","X","")))))))))))</f>
        <v>LSD</v>
      </c>
      <c r="AH4" s="3" t="str">
        <f>IF('full menu'!AH4="MDC","MDC",IF(OR('full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menu'!AH4="WSD","WSD",IF('full menu'!AH4="UASC","nonat",IF('full menu'!AH4="X","X","")))))))))))</f>
        <v>LSD</v>
      </c>
      <c r="AI4" s="3" t="str">
        <f>IF('full menu'!AI4="MDC","MDC",IF(OR('full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menu'!AI4="WSD","WSD",IF('full menu'!AI4="UASC","nonat",IF('full menu'!AI4="X","X","")))))))))))</f>
        <v>LSD</v>
      </c>
      <c r="AJ4" s="3" t="str">
        <f>IF('full menu'!AJ4="MDC","MDC",IF(OR('full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menu'!AJ4="WSD","WSD",IF('full menu'!AJ4="UASC","nonat",IF('full menu'!AJ4="X","X","")))))))))))</f>
        <v>LSD</v>
      </c>
      <c r="AK4" s="3" t="str">
        <f>IF('full menu'!AK4="MDC","MDC",IF(OR('full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menu'!AK4="WSD","WSD",IF('full menu'!AK4="UASC","nonat",IF('full menu'!AK4="X","X","")))))))))))</f>
        <v>LSD</v>
      </c>
      <c r="AL4" s="3" t="str">
        <f>IF('full menu'!AL4="MDC","MDC",IF(OR('full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menu'!AL4="WSD","WSD",IF('full menu'!AL4="UASC","nonat",IF('full menu'!AL4="X","X","")))))))))))</f>
        <v>LSD</v>
      </c>
      <c r="AM4" s="3" t="str">
        <f>IF('full menu'!AM4="MDC","MDC",IF(OR('full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menu'!AM4="WSD","WSD",IF('full menu'!AM4="UASC","nonat",IF('full menu'!AM4="X","X","")))))))))))</f>
        <v>LSD</v>
      </c>
      <c r="AN4" s="3" t="str">
        <f>IF('full menu'!AN4="MDC","MDC",IF(OR('full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menu'!AN4="WSD","WSD",IF('full menu'!AN4="UASC","nonat",IF('full menu'!AN4="X","X","")))))))))))</f>
        <v>LSD</v>
      </c>
      <c r="AO4" s="3" t="str">
        <f>IF('full menu'!AO4="MDC","MDC",IF(OR('full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menu'!AO4="WSD","WSD",IF('full menu'!AO4="UASC","nonat",IF('full menu'!AO4="X","X","")))))))))))</f>
        <v>LSD</v>
      </c>
      <c r="AP4" s="3" t="str">
        <f>IF('full menu'!AP4="MDC","MDC",IF(OR('full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menu'!AP4="WSD","WSD",IF('full menu'!AP4="UASC","nonat",IF('full menu'!AP4="X","X","")))))))))))</f>
        <v>LSD</v>
      </c>
      <c r="AQ4" s="3" t="str">
        <f>IF('full menu'!AQ4="MDC","MDC",IF(OR('full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menu'!AQ4="WSD","WSD",IF('full menu'!AQ4="UASC","nonat",IF('full menu'!AQ4="X","X","")))))))))))</f>
        <v>LSD</v>
      </c>
      <c r="AR4" s="3" t="str">
        <f>IF('full menu'!AR4="MDC","MDC",IF(OR('full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menu'!AR4="WSD","WSD",IF('full menu'!AR4="UASC","nonat",IF('full menu'!AR4="X","X","")))))))))))</f>
        <v>LSD</v>
      </c>
      <c r="AS4" s="3" t="str">
        <f>IF('full menu'!AS4="MDC","MDC",IF(OR('full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menu'!AS4="WSD","WSD",IF('full menu'!AS4="UASC","nonat",IF('full menu'!AS4="X","X","")))))))))))</f>
        <v>LSD</v>
      </c>
    </row>
    <row r="5" spans="1:51" ht="15.5" x14ac:dyDescent="0.35">
      <c r="A5" t="s">
        <v>52</v>
      </c>
      <c r="B5" s="3" t="str">
        <f>IF('full menu'!B5="MDC","MDC",IF(OR('full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menu'!B5="WSD","WSD",IF('full menu'!B5="UASC","nonat",IF('full menu'!B5="X","X","")))))))))))</f>
        <v>X</v>
      </c>
      <c r="C5" s="3" t="str">
        <f>IF('full menu'!C5="MDC","MDC",IF(OR('full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menu'!C5="WSD","WSD",IF('full menu'!C5="UASC","nonat",IF('full menu'!C5="X","X","")))))))))))</f>
        <v>X</v>
      </c>
      <c r="D5" s="3" t="str">
        <f>IF('full menu'!D5="MDC","MDC",IF(OR('full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menu'!D5="WSD","WSD",IF('full menu'!D5="UASC","nonat",IF('full menu'!D5="X","X","")))))))))))</f>
        <v>X</v>
      </c>
      <c r="E5" s="3" t="str">
        <f>IF('full menu'!E5="MDC","MDC",IF(OR('full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menu'!E5="WSD","WSD",IF('full menu'!E5="UASC","nonat",IF('full menu'!E5="X","X","")))))))))))</f>
        <v>X</v>
      </c>
      <c r="F5" s="3" t="str">
        <f>IF('full menu'!F5="MDC","MDC",IF(OR('full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menu'!F5="WSD","WSD",IF('full menu'!F5="UASC","nonat",IF('full menu'!F5="X","X","")))))))))))</f>
        <v>X</v>
      </c>
      <c r="G5" s="3" t="str">
        <f>IF('full menu'!G5="MDC","MDC",IF(OR('full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menu'!G5="WSD","WSD",IF('full menu'!G5="UASC","nonat",IF('full menu'!G5="X","X","")))))))))))</f>
        <v>X</v>
      </c>
      <c r="H5" s="3" t="str">
        <f>IF('full menu'!H5="MDC","MDC",IF(OR('full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menu'!H5="WSD","WSD",IF('full menu'!H5="UASC","nonat",IF('full menu'!H5="X","X","")))))))))))</f>
        <v>X</v>
      </c>
      <c r="I5" s="3" t="str">
        <f>IF('full menu'!I5="MDC","MDC",IF(OR('full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menu'!I5="WSD","WSD",IF('full menu'!I5="UASC","nonat",IF('full menu'!I5="X","X","")))))))))))</f>
        <v>X</v>
      </c>
      <c r="J5" s="3" t="str">
        <f>IF('full menu'!J5="MDC","MDC",IF(OR('full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menu'!J5="WSD","WSD",IF('full menu'!J5="UASC","nonat",IF('full menu'!J5="X","X","")))))))))))</f>
        <v>X</v>
      </c>
      <c r="K5" s="3" t="str">
        <f>IF('full menu'!K5="MDC","MDC",IF(OR('full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menu'!K5="WSD","WSD",IF('full menu'!K5="UASC","nonat",IF('full menu'!K5="X","X","")))))))))))</f>
        <v>X</v>
      </c>
      <c r="L5" s="3" t="str">
        <f>IF('full menu'!L5="MDC","MDC",IF(OR('full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menu'!L5="WSD","WSD",IF('full menu'!L5="UASC","nonat",IF('full menu'!L5="X","X","")))))))))))</f>
        <v>X</v>
      </c>
      <c r="M5" s="3" t="str">
        <f>IF('full menu'!M5="MDC","MDC",IF(OR('full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menu'!M5="WSD","WSD",IF('full menu'!M5="UASC","nonat",IF('full menu'!M5="X","X","")))))))))))</f>
        <v>X</v>
      </c>
      <c r="N5" s="3" t="str">
        <f>IF('full menu'!N5="MDC","MDC",IF(OR('full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menu'!N5="WSD","WSD",IF('full menu'!N5="UASC","nonat",IF('full menu'!N5="X","X","")))))))))))</f>
        <v>X</v>
      </c>
      <c r="O5" s="3" t="str">
        <f>IF('full menu'!O5="MDC","MDC",IF(OR('full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menu'!O5="WSD","WSD",IF('full menu'!O5="UASC","nonat",IF('full menu'!O5="X","X","")))))))))))</f>
        <v>X</v>
      </c>
      <c r="P5" s="3" t="str">
        <f>IF('full menu'!P5="MDC","MDC",IF(OR('full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menu'!P5="WSD","WSD",IF('full menu'!P5="UASC","nonat",IF('full menu'!P5="X","X","")))))))))))</f>
        <v>X</v>
      </c>
      <c r="Q5" s="3" t="str">
        <f>IF('full menu'!Q5="MDC","MDC",IF(OR('full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menu'!Q5="WSD","WSD",IF('full menu'!Q5="UASC","nonat",IF('full menu'!Q5="X","X","")))))))))))</f>
        <v>X</v>
      </c>
      <c r="R5" s="3" t="str">
        <f>IF('full menu'!R5="MDC","MDC",IF(OR('full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menu'!R5="WSD","WSD",IF('full menu'!R5="UASC","nonat",IF('full menu'!R5="X","X","")))))))))))</f>
        <v>X</v>
      </c>
      <c r="S5" s="3" t="str">
        <f>IF('full menu'!S5="MDC","MDC",IF(OR('full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menu'!S5="WSD","WSD",IF('full menu'!S5="UASC","nonat",IF('full menu'!S5="X","X","")))))))))))</f>
        <v>X</v>
      </c>
      <c r="T5" s="3" t="str">
        <f>IF('full menu'!T5="MDC","MDC",IF(OR('full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menu'!T5="WSD","WSD",IF('full menu'!T5="UASC","nonat",IF('full menu'!T5="X","X","")))))))))))</f>
        <v>UD</v>
      </c>
      <c r="U5" s="3" t="str">
        <f>IF('full menu'!U5="MDC","MDC",IF(OR('full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menu'!U5="WSD","WSD",IF('full menu'!U5="UASC","nonat",IF('full menu'!U5="X","X","")))))))))))</f>
        <v>UD</v>
      </c>
      <c r="V5" s="3" t="str">
        <f>IF('full menu'!V5="MDC","MDC",IF(OR('full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menu'!V5="WSD","WSD",IF('full menu'!V5="UASC","nonat",IF('full menu'!V5="X","X","")))))))))))</f>
        <v>LSD</v>
      </c>
      <c r="W5" s="3" t="str">
        <f>IF('full menu'!W5="MDC","MDC",IF(OR('full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menu'!W5="WSD","WSD",IF('full menu'!W5="UASC","nonat",IF('full menu'!W5="X","X","")))))))))))</f>
        <v>LSD</v>
      </c>
      <c r="X5" s="3" t="str">
        <f>IF('full menu'!X5="MDC","MDC",IF(OR('full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menu'!X5="WSD","WSD",IF('full menu'!X5="UASC","nonat",IF('full menu'!X5="X","X","")))))))))))</f>
        <v>LSD</v>
      </c>
      <c r="Y5" s="3" t="str">
        <f>IF('full menu'!Y5="MDC","MDC",IF(OR('full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menu'!Y5="WSD","WSD",IF('full menu'!Y5="UASC","nonat",IF('full menu'!Y5="X","X","")))))))))))</f>
        <v>LSD</v>
      </c>
      <c r="Z5" s="3" t="str">
        <f>IF('full menu'!Z5="MDC","MDC",IF(OR('full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menu'!Z5="WSD","WSD",IF('full menu'!Z5="UASC","nonat",IF('full menu'!Z5="X","X","")))))))))))</f>
        <v>LSD</v>
      </c>
      <c r="AA5" s="3" t="str">
        <f>IF('full menu'!AA5="MDC","MDC",IF(OR('full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menu'!AA5="WSD","WSD",IF('full menu'!AA5="UASC","nonat",IF('full menu'!AA5="X","X","")))))))))))</f>
        <v>LSD</v>
      </c>
      <c r="AB5" s="3" t="str">
        <f>IF('full menu'!AB5="MDC","MDC",IF(OR('full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menu'!AB5="WSD","WSD",IF('full menu'!AB5="UASC","nonat",IF('full menu'!AB5="X","X","")))))))))))</f>
        <v>LSD</v>
      </c>
      <c r="AC5" s="3" t="str">
        <f>IF('full menu'!AC5="MDC","MDC",IF(OR('full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menu'!AC5="WSD","WSD",IF('full menu'!AC5="UASC","nonat",IF('full menu'!AC5="X","X","")))))))))))</f>
        <v>LSD</v>
      </c>
      <c r="AD5" s="3" t="str">
        <f>IF('full menu'!AD5="MDC","MDC",IF(OR('full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menu'!AD5="WSD","WSD",IF('full menu'!AD5="UASC","nonat",IF('full menu'!AD5="X","X","")))))))))))</f>
        <v>LSD</v>
      </c>
      <c r="AE5" s="3" t="str">
        <f>IF('full menu'!AE5="MDC","MDC",IF(OR('full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menu'!AE5="WSD","WSD",IF('full menu'!AE5="UASC","nonat",IF('full menu'!AE5="X","X","")))))))))))</f>
        <v>LSD</v>
      </c>
      <c r="AF5" s="3" t="str">
        <f>IF('full menu'!AF5="MDC","MDC",IF(OR('full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menu'!AF5="WSD","WSD",IF('full menu'!AF5="UASC","nonat",IF('full menu'!AF5="X","X","")))))))))))</f>
        <v>LSD</v>
      </c>
      <c r="AG5" s="3" t="str">
        <f>IF('full menu'!AG5="MDC","MDC",IF(OR('full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menu'!AG5="WSD","WSD",IF('full menu'!AG5="UASC","nonat",IF('full menu'!AG5="X","X","")))))))))))</f>
        <v>LSD</v>
      </c>
      <c r="AH5" s="3" t="str">
        <f>IF('full menu'!AH5="MDC","MDC",IF(OR('full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menu'!AH5="WSD","WSD",IF('full menu'!AH5="UASC","nonat",IF('full menu'!AH5="X","X","")))))))))))</f>
        <v>LSD</v>
      </c>
      <c r="AI5" s="3" t="str">
        <f>IF('full menu'!AI5="MDC","MDC",IF(OR('full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menu'!AI5="WSD","WSD",IF('full menu'!AI5="UASC","nonat",IF('full menu'!AI5="X","X","")))))))))))</f>
        <v>LSD</v>
      </c>
      <c r="AJ5" s="3" t="str">
        <f>IF('full menu'!AJ5="MDC","MDC",IF(OR('full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menu'!AJ5="WSD","WSD",IF('full menu'!AJ5="UASC","nonat",IF('full menu'!AJ5="X","X","")))))))))))</f>
        <v>LSD</v>
      </c>
      <c r="AK5" s="3" t="str">
        <f>IF('full menu'!AK5="MDC","MDC",IF(OR('full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menu'!AK5="WSD","WSD",IF('full menu'!AK5="UASC","nonat",IF('full menu'!AK5="X","X","")))))))))))</f>
        <v>LSD</v>
      </c>
      <c r="AL5" s="3" t="str">
        <f>IF('full menu'!AL5="MDC","MDC",IF(OR('full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menu'!AL5="WSD","WSD",IF('full menu'!AL5="UASC","nonat",IF('full menu'!AL5="X","X","")))))))))))</f>
        <v>LSD</v>
      </c>
      <c r="AM5" s="3" t="str">
        <f>IF('full menu'!AM5="MDC","MDC",IF(OR('full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menu'!AM5="WSD","WSD",IF('full menu'!AM5="UASC","nonat",IF('full menu'!AM5="X","X","")))))))))))</f>
        <v>LSD</v>
      </c>
      <c r="AN5" s="3" t="str">
        <f>IF('full menu'!AN5="MDC","MDC",IF(OR('full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menu'!AN5="WSD","WSD",IF('full menu'!AN5="UASC","nonat",IF('full menu'!AN5="X","X","")))))))))))</f>
        <v>LSD</v>
      </c>
      <c r="AO5" s="3" t="str">
        <f>IF('full menu'!AO5="MDC","MDC",IF(OR('full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menu'!AO5="WSD","WSD",IF('full menu'!AO5="UASC","nonat",IF('full menu'!AO5="X","X","")))))))))))</f>
        <v>LSD</v>
      </c>
      <c r="AP5" s="3" t="str">
        <f>IF('full menu'!AP5="MDC","MDC",IF(OR('full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menu'!AP5="WSD","WSD",IF('full menu'!AP5="UASC","nonat",IF('full menu'!AP5="X","X","")))))))))))</f>
        <v>LSD</v>
      </c>
      <c r="AQ5" s="3" t="str">
        <f>IF('full menu'!AQ5="MDC","MDC",IF(OR('full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menu'!AQ5="WSD","WSD",IF('full menu'!AQ5="UASC","nonat",IF('full menu'!AQ5="X","X","")))))))))))</f>
        <v>LSD</v>
      </c>
      <c r="AR5" s="3" t="str">
        <f>IF('full menu'!AR5="MDC","MDC",IF(OR('full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menu'!AR5="WSD","WSD",IF('full menu'!AR5="UASC","nonat",IF('full menu'!AR5="X","X","")))))))))))</f>
        <v>LSD</v>
      </c>
      <c r="AS5" s="3" t="str">
        <f>IF('full menu'!AS5="MDC","MDC",IF(OR('full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menu'!AS5="WSD","WSD",IF('full menu'!AS5="UASC","nonat",IF('full menu'!AS5="X","X","")))))))))))</f>
        <v>ITs</v>
      </c>
    </row>
    <row r="6" spans="1:51" ht="15.5" x14ac:dyDescent="0.35">
      <c r="A6" t="s">
        <v>53</v>
      </c>
      <c r="B6" s="3" t="str">
        <f>IF('full menu'!B6="MDC","MDC",IF(OR('full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menu'!B6="WSD","WSD",IF('full menu'!B6="UASC","nonat",IF('full menu'!B6="X","X","")))))))))))</f>
        <v>X</v>
      </c>
      <c r="C6" s="3" t="str">
        <f>IF('full menu'!C6="MDC","MDC",IF(OR('full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menu'!C6="WSD","WSD",IF('full menu'!C6="UASC","nonat",IF('full menu'!C6="X","X","")))))))))))</f>
        <v>X</v>
      </c>
      <c r="D6" s="3" t="str">
        <f>IF('full menu'!D6="MDC","MDC",IF(OR('full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menu'!D6="WSD","WSD",IF('full menu'!D6="UASC","nonat",IF('full menu'!D6="X","X","")))))))))))</f>
        <v>X</v>
      </c>
      <c r="E6" s="3" t="str">
        <f>IF('full menu'!E6="MDC","MDC",IF(OR('full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menu'!E6="WSD","WSD",IF('full menu'!E6="UASC","nonat",IF('full menu'!E6="X","X","")))))))))))</f>
        <v>X</v>
      </c>
      <c r="F6" s="3" t="str">
        <f>IF('full menu'!F6="MDC","MDC",IF(OR('full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menu'!F6="WSD","WSD",IF('full menu'!F6="UASC","nonat",IF('full menu'!F6="X","X","")))))))))))</f>
        <v>X</v>
      </c>
      <c r="G6" s="3" t="str">
        <f>IF('full menu'!G6="MDC","MDC",IF(OR('full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menu'!G6="WSD","WSD",IF('full menu'!G6="UASC","nonat",IF('full menu'!G6="X","X","")))))))))))</f>
        <v>X</v>
      </c>
      <c r="H6" s="3" t="str">
        <f>IF('full menu'!H6="MDC","MDC",IF(OR('full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menu'!H6="WSD","WSD",IF('full menu'!H6="UASC","nonat",IF('full menu'!H6="X","X","")))))))))))</f>
        <v>X</v>
      </c>
      <c r="I6" s="3" t="str">
        <f>IF('full menu'!I6="MDC","MDC",IF(OR('full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menu'!I6="WSD","WSD",IF('full menu'!I6="UASC","nonat",IF('full menu'!I6="X","X","")))))))))))</f>
        <v>X</v>
      </c>
      <c r="J6" s="3" t="str">
        <f>IF('full menu'!J6="MDC","MDC",IF(OR('full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menu'!J6="WSD","WSD",IF('full menu'!J6="UASC","nonat",IF('full menu'!J6="X","X","")))))))))))</f>
        <v>X</v>
      </c>
      <c r="K6" s="3" t="str">
        <f>IF('full menu'!K6="MDC","MDC",IF(OR('full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menu'!K6="WSD","WSD",IF('full menu'!K6="UASC","nonat",IF('full menu'!K6="X","X","")))))))))))</f>
        <v>X</v>
      </c>
      <c r="L6" s="3" t="str">
        <f>IF('full menu'!L6="MDC","MDC",IF(OR('full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menu'!L6="WSD","WSD",IF('full menu'!L6="UASC","nonat",IF('full menu'!L6="X","X","")))))))))))</f>
        <v>X</v>
      </c>
      <c r="M6" s="3" t="str">
        <f>IF('full menu'!M6="MDC","MDC",IF(OR('full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menu'!M6="WSD","WSD",IF('full menu'!M6="UASC","nonat",IF('full menu'!M6="X","X","")))))))))))</f>
        <v>X</v>
      </c>
      <c r="N6" s="3" t="str">
        <f>IF('full menu'!N6="MDC","MDC",IF(OR('full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menu'!N6="WSD","WSD",IF('full menu'!N6="UASC","nonat",IF('full menu'!N6="X","X","")))))))))))</f>
        <v>X</v>
      </c>
      <c r="O6" s="3" t="str">
        <f>IF('full menu'!O6="MDC","MDC",IF(OR('full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menu'!O6="WSD","WSD",IF('full menu'!O6="UASC","nonat",IF('full menu'!O6="X","X","")))))))))))</f>
        <v>X</v>
      </c>
      <c r="P6" s="3" t="str">
        <f>IF('full menu'!P6="MDC","MDC",IF(OR('full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menu'!P6="WSD","WSD",IF('full menu'!P6="UASC","nonat",IF('full menu'!P6="X","X","")))))))))))</f>
        <v>X</v>
      </c>
      <c r="Q6" s="3" t="str">
        <f>IF('full menu'!Q6="MDC","MDC",IF(OR('full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menu'!Q6="WSD","WSD",IF('full menu'!Q6="UASC","nonat",IF('full menu'!Q6="X","X","")))))))))))</f>
        <v>X</v>
      </c>
      <c r="R6" s="3" t="str">
        <f>IF('full menu'!R6="MDC","MDC",IF(OR('full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menu'!R6="WSD","WSD",IF('full menu'!R6="UASC","nonat",IF('full menu'!R6="X","X","")))))))))))</f>
        <v>X</v>
      </c>
      <c r="S6" s="3" t="str">
        <f>IF('full menu'!S6="MDC","MDC",IF(OR('full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menu'!S6="WSD","WSD",IF('full menu'!S6="UASC","nonat",IF('full menu'!S6="X","X","")))))))))))</f>
        <v>X</v>
      </c>
      <c r="T6" s="3" t="str">
        <f>IF('full menu'!T6="MDC","MDC",IF(OR('full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menu'!T6="WSD","WSD",IF('full menu'!T6="UASC","nonat",IF('full menu'!T6="X","X","")))))))))))</f>
        <v>UD</v>
      </c>
      <c r="U6" s="3" t="str">
        <f>IF('full menu'!U6="MDC","MDC",IF(OR('full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menu'!U6="WSD","WSD",IF('full menu'!U6="UASC","nonat",IF('full menu'!U6="X","X","")))))))))))</f>
        <v>UD</v>
      </c>
      <c r="V6" s="3" t="str">
        <f>IF('full menu'!V6="MDC","MDC",IF(OR('full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menu'!V6="WSD","WSD",IF('full menu'!V6="UASC","nonat",IF('full menu'!V6="X","X","")))))))))))</f>
        <v>LSD</v>
      </c>
      <c r="W6" s="3" t="str">
        <f>IF('full menu'!W6="MDC","MDC",IF(OR('full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menu'!W6="WSD","WSD",IF('full menu'!W6="UASC","nonat",IF('full menu'!W6="X","X","")))))))))))</f>
        <v>LSD</v>
      </c>
      <c r="X6" s="3" t="str">
        <f>IF('full menu'!X6="MDC","MDC",IF(OR('full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menu'!X6="WSD","WSD",IF('full menu'!X6="UASC","nonat",IF('full menu'!X6="X","X","")))))))))))</f>
        <v>LSD</v>
      </c>
      <c r="Y6" s="3" t="str">
        <f>IF('full menu'!Y6="MDC","MDC",IF(OR('full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menu'!Y6="WSD","WSD",IF('full menu'!Y6="UASC","nonat",IF('full menu'!Y6="X","X","")))))))))))</f>
        <v>LSD</v>
      </c>
      <c r="Z6" s="3" t="str">
        <f>IF('full menu'!Z6="MDC","MDC",IF(OR('full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menu'!Z6="WSD","WSD",IF('full menu'!Z6="UASC","nonat",IF('full menu'!Z6="X","X","")))))))))))</f>
        <v>LSD</v>
      </c>
      <c r="AA6" s="3" t="str">
        <f>IF('full menu'!AA6="MDC","MDC",IF(OR('full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menu'!AA6="WSD","WSD",IF('full menu'!AA6="UASC","nonat",IF('full menu'!AA6="X","X","")))))))))))</f>
        <v>LSD</v>
      </c>
      <c r="AB6" s="3" t="str">
        <f>IF('full menu'!AB6="MDC","MDC",IF(OR('full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menu'!AB6="WSD","WSD",IF('full menu'!AB6="UASC","nonat",IF('full menu'!AB6="X","X","")))))))))))</f>
        <v>LSD</v>
      </c>
      <c r="AC6" s="3" t="str">
        <f>IF('full menu'!AC6="MDC","MDC",IF(OR('full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menu'!AC6="WSD","WSD",IF('full menu'!AC6="UASC","nonat",IF('full menu'!AC6="X","X","")))))))))))</f>
        <v>LSD</v>
      </c>
      <c r="AD6" s="3" t="str">
        <f>IF('full menu'!AD6="MDC","MDC",IF(OR('full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menu'!AD6="WSD","WSD",IF('full menu'!AD6="UASC","nonat",IF('full menu'!AD6="X","X","")))))))))))</f>
        <v>LSD</v>
      </c>
      <c r="AE6" s="3" t="str">
        <f>IF('full menu'!AE6="MDC","MDC",IF(OR('full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menu'!AE6="WSD","WSD",IF('full menu'!AE6="UASC","nonat",IF('full menu'!AE6="X","X","")))))))))))</f>
        <v>LSD</v>
      </c>
      <c r="AF6" s="3" t="str">
        <f>IF('full menu'!AF6="MDC","MDC",IF(OR('full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menu'!AF6="WSD","WSD",IF('full menu'!AF6="UASC","nonat",IF('full menu'!AF6="X","X","")))))))))))</f>
        <v>LSD</v>
      </c>
      <c r="AG6" s="3" t="str">
        <f>IF('full menu'!AG6="MDC","MDC",IF(OR('full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menu'!AG6="WSD","WSD",IF('full menu'!AG6="UASC","nonat",IF('full menu'!AG6="X","X","")))))))))))</f>
        <v>LSD</v>
      </c>
      <c r="AH6" s="3" t="str">
        <f>IF('full menu'!AH6="MDC","MDC",IF(OR('full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menu'!AH6="WSD","WSD",IF('full menu'!AH6="UASC","nonat",IF('full menu'!AH6="X","X","")))))))))))</f>
        <v>LSD</v>
      </c>
      <c r="AI6" s="3" t="str">
        <f>IF('full menu'!AI6="MDC","MDC",IF(OR('full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menu'!AI6="WSD","WSD",IF('full menu'!AI6="UASC","nonat",IF('full menu'!AI6="X","X","")))))))))))</f>
        <v>LSD</v>
      </c>
      <c r="AJ6" s="3" t="str">
        <f>IF('full menu'!AJ6="MDC","MDC",IF(OR('full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menu'!AJ6="WSD","WSD",IF('full menu'!AJ6="UASC","nonat",IF('full menu'!AJ6="X","X","")))))))))))</f>
        <v>LSD</v>
      </c>
      <c r="AK6" s="3" t="str">
        <f>IF('full menu'!AK6="MDC","MDC",IF(OR('full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menu'!AK6="WSD","WSD",IF('full menu'!AK6="UASC","nonat",IF('full menu'!AK6="X","X","")))))))))))</f>
        <v>LSD</v>
      </c>
      <c r="AL6" s="3" t="str">
        <f>IF('full menu'!AL6="MDC","MDC",IF(OR('full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menu'!AL6="WSD","WSD",IF('full menu'!AL6="UASC","nonat",IF('full menu'!AL6="X","X","")))))))))))</f>
        <v>LSD</v>
      </c>
      <c r="AM6" s="3" t="str">
        <f>IF('full menu'!AM6="MDC","MDC",IF(OR('full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menu'!AM6="WSD","WSD",IF('full menu'!AM6="UASC","nonat",IF('full menu'!AM6="X","X","")))))))))))</f>
        <v>LSD</v>
      </c>
      <c r="AN6" s="3" t="str">
        <f>IF('full menu'!AN6="MDC","MDC",IF(OR('full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menu'!AN6="WSD","WSD",IF('full menu'!AN6="UASC","nonat",IF('full menu'!AN6="X","X","")))))))))))</f>
        <v>LSD</v>
      </c>
      <c r="AO6" s="3" t="str">
        <f>IF('full menu'!AO6="MDC","MDC",IF(OR('full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menu'!AO6="WSD","WSD",IF('full menu'!AO6="UASC","nonat",IF('full menu'!AO6="X","X","")))))))))))</f>
        <v>LSD</v>
      </c>
      <c r="AP6" s="3" t="str">
        <f>IF('full menu'!AP6="MDC","MDC",IF(OR('full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menu'!AP6="WSD","WSD",IF('full menu'!AP6="UASC","nonat",IF('full menu'!AP6="X","X","")))))))))))</f>
        <v>LSD</v>
      </c>
      <c r="AQ6" s="3" t="str">
        <f>IF('full menu'!AQ6="MDC","MDC",IF(OR('full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menu'!AQ6="WSD","WSD",IF('full menu'!AQ6="UASC","nonat",IF('full menu'!AQ6="X","X","")))))))))))</f>
        <v>LSD</v>
      </c>
      <c r="AR6" s="3" t="str">
        <f>IF('full menu'!AR6="MDC","MDC",IF(OR('full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menu'!AR6="WSD","WSD",IF('full menu'!AR6="UASC","nonat",IF('full menu'!AR6="X","X","")))))))))))</f>
        <v>LSD</v>
      </c>
      <c r="AS6" s="3" t="str">
        <f>IF('full menu'!AS6="MDC","MDC",IF(OR('full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menu'!AS6="WSD","WSD",IF('full menu'!AS6="UASC","nonat",IF('full menu'!AS6="X","X","")))))))))))</f>
        <v>LSD</v>
      </c>
    </row>
    <row r="7" spans="1:51" ht="15.5" x14ac:dyDescent="0.35">
      <c r="A7" t="s">
        <v>54</v>
      </c>
      <c r="B7" s="3" t="str">
        <f>IF('full menu'!B7="MDC","MDC",IF(OR('full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menu'!B7="WSD","WSD",IF('full menu'!B7="UASC","nonat",IF('full menu'!B7="X","X","")))))))))))</f>
        <v>X</v>
      </c>
      <c r="C7" s="3" t="str">
        <f>IF('full menu'!C7="MDC","MDC",IF(OR('full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menu'!C7="WSD","WSD",IF('full menu'!C7="UASC","nonat",IF('full menu'!C7="X","X","")))))))))))</f>
        <v>X</v>
      </c>
      <c r="D7" s="3" t="str">
        <f>IF('full menu'!D7="MDC","MDC",IF(OR('full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menu'!D7="WSD","WSD",IF('full menu'!D7="UASC","nonat",IF('full menu'!D7="X","X","")))))))))))</f>
        <v>X</v>
      </c>
      <c r="E7" s="3" t="str">
        <f>IF('full menu'!E7="MDC","MDC",IF(OR('full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menu'!E7="WSD","WSD",IF('full menu'!E7="UASC","nonat",IF('full menu'!E7="X","X","")))))))))))</f>
        <v>X</v>
      </c>
      <c r="F7" s="3" t="str">
        <f>IF('full menu'!F7="MDC","MDC",IF(OR('full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menu'!F7="WSD","WSD",IF('full menu'!F7="UASC","nonat",IF('full menu'!F7="X","X","")))))))))))</f>
        <v>X</v>
      </c>
      <c r="G7" s="3" t="str">
        <f>IF('full menu'!G7="MDC","MDC",IF(OR('full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menu'!G7="WSD","WSD",IF('full menu'!G7="UASC","nonat",IF('full menu'!G7="X","X","")))))))))))</f>
        <v>X</v>
      </c>
      <c r="H7" s="3" t="str">
        <f>IF('full menu'!H7="MDC","MDC",IF(OR('full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menu'!H7="WSD","WSD",IF('full menu'!H7="UASC","nonat",IF('full menu'!H7="X","X","")))))))))))</f>
        <v>X</v>
      </c>
      <c r="I7" s="3" t="str">
        <f>IF('full menu'!I7="MDC","MDC",IF(OR('full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menu'!I7="WSD","WSD",IF('full menu'!I7="UASC","nonat",IF('full menu'!I7="X","X","")))))))))))</f>
        <v>X</v>
      </c>
      <c r="J7" s="3" t="str">
        <f>IF('full menu'!J7="MDC","MDC",IF(OR('full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menu'!J7="WSD","WSD",IF('full menu'!J7="UASC","nonat",IF('full menu'!J7="X","X","")))))))))))</f>
        <v>X</v>
      </c>
      <c r="K7" s="3" t="str">
        <f>IF('full menu'!K7="MDC","MDC",IF(OR('full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menu'!K7="WSD","WSD",IF('full menu'!K7="UASC","nonat",IF('full menu'!K7="X","X","")))))))))))</f>
        <v>X</v>
      </c>
      <c r="L7" s="3" t="str">
        <f>IF('full menu'!L7="MDC","MDC",IF(OR('full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menu'!L7="WSD","WSD",IF('full menu'!L7="UASC","nonat",IF('full menu'!L7="X","X","")))))))))))</f>
        <v>X</v>
      </c>
      <c r="M7" s="3" t="str">
        <f>IF('full menu'!M7="MDC","MDC",IF(OR('full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menu'!M7="WSD","WSD",IF('full menu'!M7="UASC","nonat",IF('full menu'!M7="X","X","")))))))))))</f>
        <v>X</v>
      </c>
      <c r="N7" s="3" t="str">
        <f>IF('full menu'!N7="MDC","MDC",IF(OR('full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menu'!N7="WSD","WSD",IF('full menu'!N7="UASC","nonat",IF('full menu'!N7="X","X","")))))))))))</f>
        <v>X</v>
      </c>
      <c r="O7" s="3" t="str">
        <f>IF('full menu'!O7="MDC","MDC",IF(OR('full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menu'!O7="WSD","WSD",IF('full menu'!O7="UASC","nonat",IF('full menu'!O7="X","X","")))))))))))</f>
        <v>X</v>
      </c>
      <c r="P7" s="3" t="str">
        <f>IF('full menu'!P7="MDC","MDC",IF(OR('full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menu'!P7="WSD","WSD",IF('full menu'!P7="UASC","nonat",IF('full menu'!P7="X","X","")))))))))))</f>
        <v>X</v>
      </c>
      <c r="Q7" s="3" t="str">
        <f>IF('full menu'!Q7="MDC","MDC",IF(OR('full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menu'!Q7="WSD","WSD",IF('full menu'!Q7="UASC","nonat",IF('full menu'!Q7="X","X","")))))))))))</f>
        <v>X</v>
      </c>
      <c r="R7" s="3" t="str">
        <f>IF('full menu'!R7="MDC","MDC",IF(OR('full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menu'!R7="WSD","WSD",IF('full menu'!R7="UASC","nonat",IF('full menu'!R7="X","X","")))))))))))</f>
        <v>X</v>
      </c>
      <c r="S7" s="3" t="str">
        <f>IF('full menu'!S7="MDC","MDC",IF(OR('full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menu'!S7="WSD","WSD",IF('full menu'!S7="UASC","nonat",IF('full menu'!S7="X","X","")))))))))))</f>
        <v>X</v>
      </c>
      <c r="T7" s="3" t="str">
        <f>IF('full menu'!T7="MDC","MDC",IF(OR('full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menu'!T7="WSD","WSD",IF('full menu'!T7="UASC","nonat",IF('full menu'!T7="X","X","")))))))))))</f>
        <v>UD</v>
      </c>
      <c r="U7" s="3" t="str">
        <f>IF('full menu'!U7="MDC","MDC",IF(OR('full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menu'!U7="WSD","WSD",IF('full menu'!U7="UASC","nonat",IF('full menu'!U7="X","X","")))))))))))</f>
        <v>UD</v>
      </c>
      <c r="V7" s="3" t="str">
        <f>IF('full menu'!V7="MDC","MDC",IF(OR('full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menu'!V7="WSD","WSD",IF('full menu'!V7="UASC","nonat",IF('full menu'!V7="X","X","")))))))))))</f>
        <v>UD</v>
      </c>
      <c r="W7" s="3" t="str">
        <f>IF('full menu'!W7="MDC","MDC",IF(OR('full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menu'!W7="WSD","WSD",IF('full menu'!W7="UASC","nonat",IF('full menu'!W7="X","X","")))))))))))</f>
        <v>UD</v>
      </c>
      <c r="X7" s="3" t="str">
        <f>IF('full menu'!X7="MDC","MDC",IF(OR('full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menu'!X7="WSD","WSD",IF('full menu'!X7="UASC","nonat",IF('full menu'!X7="X","X","")))))))))))</f>
        <v>UD</v>
      </c>
      <c r="Y7" s="3" t="str">
        <f>IF('full menu'!Y7="MDC","MDC",IF(OR('full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menu'!Y7="WSD","WSD",IF('full menu'!Y7="UASC","nonat",IF('full menu'!Y7="X","X","")))))))))))</f>
        <v>LSD</v>
      </c>
      <c r="Z7" s="3" t="str">
        <f>IF('full menu'!Z7="MDC","MDC",IF(OR('full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menu'!Z7="WSD","WSD",IF('full menu'!Z7="UASC","nonat",IF('full menu'!Z7="X","X","")))))))))))</f>
        <v>LSD</v>
      </c>
      <c r="AA7" s="3" t="str">
        <f>IF('full menu'!AA7="MDC","MDC",IF(OR('full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menu'!AA7="WSD","WSD",IF('full menu'!AA7="UASC","nonat",IF('full menu'!AA7="X","X","")))))))))))</f>
        <v>LSD</v>
      </c>
      <c r="AB7" s="3" t="str">
        <f>IF('full menu'!AB7="MDC","MDC",IF(OR('full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menu'!AB7="WSD","WSD",IF('full menu'!AB7="UASC","nonat",IF('full menu'!AB7="X","X","")))))))))))</f>
        <v>LSD</v>
      </c>
      <c r="AC7" s="3" t="str">
        <f>IF('full menu'!AC7="MDC","MDC",IF(OR('full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menu'!AC7="WSD","WSD",IF('full menu'!AC7="UASC","nonat",IF('full menu'!AC7="X","X","")))))))))))</f>
        <v>LSD</v>
      </c>
      <c r="AD7" s="3" t="str">
        <f>IF('full menu'!AD7="MDC","MDC",IF(OR('full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menu'!AD7="WSD","WSD",IF('full menu'!AD7="UASC","nonat",IF('full menu'!AD7="X","X","")))))))))))</f>
        <v>LSD</v>
      </c>
      <c r="AE7" s="3" t="str">
        <f>IF('full menu'!AE7="MDC","MDC",IF(OR('full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menu'!AE7="WSD","WSD",IF('full menu'!AE7="UASC","nonat",IF('full menu'!AE7="X","X","")))))))))))</f>
        <v>LSD</v>
      </c>
      <c r="AF7" s="3" t="str">
        <f>IF('full menu'!AF7="MDC","MDC",IF(OR('full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menu'!AF7="WSD","WSD",IF('full menu'!AF7="UASC","nonat",IF('full menu'!AF7="X","X","")))))))))))</f>
        <v>LSD</v>
      </c>
      <c r="AG7" s="3" t="str">
        <f>IF('full menu'!AG7="MDC","MDC",IF(OR('full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menu'!AG7="WSD","WSD",IF('full menu'!AG7="UASC","nonat",IF('full menu'!AG7="X","X","")))))))))))</f>
        <v>LSD</v>
      </c>
      <c r="AH7" s="3" t="str">
        <f>IF('full menu'!AH7="MDC","MDC",IF(OR('full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menu'!AH7="WSD","WSD",IF('full menu'!AH7="UASC","nonat",IF('full menu'!AH7="X","X","")))))))))))</f>
        <v>LSD</v>
      </c>
      <c r="AI7" s="3" t="str">
        <f>IF('full menu'!AI7="MDC","MDC",IF(OR('full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menu'!AI7="WSD","WSD",IF('full menu'!AI7="UASC","nonat",IF('full menu'!AI7="X","X","")))))))))))</f>
        <v>LSD</v>
      </c>
      <c r="AJ7" s="3" t="str">
        <f>IF('full menu'!AJ7="MDC","MDC",IF(OR('full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menu'!AJ7="WSD","WSD",IF('full menu'!AJ7="UASC","nonat",IF('full menu'!AJ7="X","X","")))))))))))</f>
        <v>LSD</v>
      </c>
      <c r="AK7" s="3" t="str">
        <f>IF('full menu'!AK7="MDC","MDC",IF(OR('full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menu'!AK7="WSD","WSD",IF('full menu'!AK7="UASC","nonat",IF('full menu'!AK7="X","X","")))))))))))</f>
        <v>LSD</v>
      </c>
      <c r="AL7" s="3" t="str">
        <f>IF('full menu'!AL7="MDC","MDC",IF(OR('full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menu'!AL7="WSD","WSD",IF('full menu'!AL7="UASC","nonat",IF('full menu'!AL7="X","X","")))))))))))</f>
        <v>LSD</v>
      </c>
      <c r="AM7" s="3" t="str">
        <f>IF('full menu'!AM7="MDC","MDC",IF(OR('full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menu'!AM7="WSD","WSD",IF('full menu'!AM7="UASC","nonat",IF('full menu'!AM7="X","X","")))))))))))</f>
        <v>LSD</v>
      </c>
      <c r="AN7" s="3" t="str">
        <f>IF('full menu'!AN7="MDC","MDC",IF(OR('full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menu'!AN7="WSD","WSD",IF('full menu'!AN7="UASC","nonat",IF('full menu'!AN7="X","X","")))))))))))</f>
        <v>LSD</v>
      </c>
      <c r="AO7" s="3" t="str">
        <f>IF('full menu'!AO7="MDC","MDC",IF(OR('full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menu'!AO7="WSD","WSD",IF('full menu'!AO7="UASC","nonat",IF('full menu'!AO7="X","X","")))))))))))</f>
        <v>LSD</v>
      </c>
      <c r="AP7" s="3" t="str">
        <f>IF('full menu'!AP7="MDC","MDC",IF(OR('full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menu'!AP7="WSD","WSD",IF('full menu'!AP7="UASC","nonat",IF('full menu'!AP7="X","X","")))))))))))</f>
        <v>LSD</v>
      </c>
      <c r="AQ7" s="3" t="str">
        <f>IF('full menu'!AQ7="MDC","MDC",IF(OR('full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menu'!AQ7="WSD","WSD",IF('full menu'!AQ7="UASC","nonat",IF('full menu'!AQ7="X","X","")))))))))))</f>
        <v>LSD</v>
      </c>
      <c r="AR7" s="3" t="str">
        <f>IF('full menu'!AR7="MDC","MDC",IF(OR('full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menu'!AR7="WSD","WSD",IF('full menu'!AR7="UASC","nonat",IF('full menu'!AR7="X","X","")))))))))))</f>
        <v>LSD</v>
      </c>
      <c r="AS7" s="3" t="str">
        <f>IF('full menu'!AS7="MDC","MDC",IF(OR('full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menu'!AS7="WSD","WSD",IF('full menu'!AS7="UASC","nonat",IF('full menu'!AS7="X","X","")))))))))))</f>
        <v>LSD</v>
      </c>
    </row>
    <row r="8" spans="1:51" ht="15.5" x14ac:dyDescent="0.35">
      <c r="A8" t="s">
        <v>55</v>
      </c>
      <c r="B8" s="3" t="str">
        <f>IF('full menu'!B8="MDC","MDC",IF(OR('full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menu'!B8="WSD","WSD",IF('full menu'!B8="UASC","nonat",IF('full menu'!B8="X","X","")))))))))))</f>
        <v>X</v>
      </c>
      <c r="C8" s="3" t="str">
        <f>IF('full menu'!C8="MDC","MDC",IF(OR('full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menu'!C8="WSD","WSD",IF('full menu'!C8="UASC","nonat",IF('full menu'!C8="X","X","")))))))))))</f>
        <v>X</v>
      </c>
      <c r="D8" s="3" t="str">
        <f>IF('full menu'!D8="MDC","MDC",IF(OR('full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menu'!D8="WSD","WSD",IF('full menu'!D8="UASC","nonat",IF('full menu'!D8="X","X","")))))))))))</f>
        <v>X</v>
      </c>
      <c r="E8" s="3" t="str">
        <f>IF('full menu'!E8="MDC","MDC",IF(OR('full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menu'!E8="WSD","WSD",IF('full menu'!E8="UASC","nonat",IF('full menu'!E8="X","X","")))))))))))</f>
        <v>X</v>
      </c>
      <c r="F8" s="3" t="str">
        <f>IF('full menu'!F8="MDC","MDC",IF(OR('full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menu'!F8="WSD","WSD",IF('full menu'!F8="UASC","nonat",IF('full menu'!F8="X","X","")))))))))))</f>
        <v>X</v>
      </c>
      <c r="G8" s="3" t="str">
        <f>IF('full menu'!G8="MDC","MDC",IF(OR('full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menu'!G8="WSD","WSD",IF('full menu'!G8="UASC","nonat",IF('full menu'!G8="X","X","")))))))))))</f>
        <v>X</v>
      </c>
      <c r="H8" s="3" t="str">
        <f>IF('full menu'!H8="MDC","MDC",IF(OR('full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menu'!H8="WSD","WSD",IF('full menu'!H8="UASC","nonat",IF('full menu'!H8="X","X","")))))))))))</f>
        <v>X</v>
      </c>
      <c r="I8" s="3" t="str">
        <f>IF('full menu'!I8="MDC","MDC",IF(OR('full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menu'!I8="WSD","WSD",IF('full menu'!I8="UASC","nonat",IF('full menu'!I8="X","X","")))))))))))</f>
        <v>X</v>
      </c>
      <c r="J8" s="3" t="str">
        <f>IF('full menu'!J8="MDC","MDC",IF(OR('full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menu'!J8="WSD","WSD",IF('full menu'!J8="UASC","nonat",IF('full menu'!J8="X","X","")))))))))))</f>
        <v>X</v>
      </c>
      <c r="K8" s="3" t="str">
        <f>IF('full menu'!K8="MDC","MDC",IF(OR('full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menu'!K8="WSD","WSD",IF('full menu'!K8="UASC","nonat",IF('full menu'!K8="X","X","")))))))))))</f>
        <v>X</v>
      </c>
      <c r="L8" s="3" t="str">
        <f>IF('full menu'!L8="MDC","MDC",IF(OR('full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menu'!L8="WSD","WSD",IF('full menu'!L8="UASC","nonat",IF('full menu'!L8="X","X","")))))))))))</f>
        <v>X</v>
      </c>
      <c r="M8" s="3" t="str">
        <f>IF('full menu'!M8="MDC","MDC",IF(OR('full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menu'!M8="WSD","WSD",IF('full menu'!M8="UASC","nonat",IF('full menu'!M8="X","X","")))))))))))</f>
        <v>X</v>
      </c>
      <c r="N8" s="3" t="str">
        <f>IF('full menu'!N8="MDC","MDC",IF(OR('full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menu'!N8="WSD","WSD",IF('full menu'!N8="UASC","nonat",IF('full menu'!N8="X","X","")))))))))))</f>
        <v>X</v>
      </c>
      <c r="O8" s="3" t="str">
        <f>IF('full menu'!O8="MDC","MDC",IF(OR('full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menu'!O8="WSD","WSD",IF('full menu'!O8="UASC","nonat",IF('full menu'!O8="X","X","")))))))))))</f>
        <v>X</v>
      </c>
      <c r="P8" s="3" t="str">
        <f>IF('full menu'!P8="MDC","MDC",IF(OR('full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menu'!P8="WSD","WSD",IF('full menu'!P8="UASC","nonat",IF('full menu'!P8="X","X","")))))))))))</f>
        <v>X</v>
      </c>
      <c r="Q8" s="3" t="str">
        <f>IF('full menu'!Q8="MDC","MDC",IF(OR('full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menu'!Q8="WSD","WSD",IF('full menu'!Q8="UASC","nonat",IF('full menu'!Q8="X","X","")))))))))))</f>
        <v>X</v>
      </c>
      <c r="R8" s="3" t="str">
        <f>IF('full menu'!R8="MDC","MDC",IF(OR('full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menu'!R8="WSD","WSD",IF('full menu'!R8="UASC","nonat",IF('full menu'!R8="X","X","")))))))))))</f>
        <v>X</v>
      </c>
      <c r="S8" s="3" t="str">
        <f>IF('full menu'!S8="MDC","MDC",IF(OR('full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menu'!S8="WSD","WSD",IF('full menu'!S8="UASC","nonat",IF('full menu'!S8="X","X","")))))))))))</f>
        <v>X</v>
      </c>
      <c r="T8" s="3" t="str">
        <f>IF('full menu'!T8="MDC","MDC",IF(OR('full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menu'!T8="WSD","WSD",IF('full menu'!T8="UASC","nonat",IF('full menu'!T8="X","X","")))))))))))</f>
        <v>UD</v>
      </c>
      <c r="U8" s="3" t="str">
        <f>IF('full menu'!U8="MDC","MDC",IF(OR('full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menu'!U8="WSD","WSD",IF('full menu'!U8="UASC","nonat",IF('full menu'!U8="X","X","")))))))))))</f>
        <v>UD</v>
      </c>
      <c r="V8" s="3" t="str">
        <f>IF('full menu'!V8="MDC","MDC",IF(OR('full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menu'!V8="WSD","WSD",IF('full menu'!V8="UASC","nonat",IF('full menu'!V8="X","X","")))))))))))</f>
        <v>UD</v>
      </c>
      <c r="W8" s="3" t="str">
        <f>IF('full menu'!W8="MDC","MDC",IF(OR('full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menu'!W8="WSD","WSD",IF('full menu'!W8="UASC","nonat",IF('full menu'!W8="X","X","")))))))))))</f>
        <v>UD</v>
      </c>
      <c r="X8" s="3" t="str">
        <f>IF('full menu'!X8="MDC","MDC",IF(OR('full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menu'!X8="WSD","WSD",IF('full menu'!X8="UASC","nonat",IF('full menu'!X8="X","X","")))))))))))</f>
        <v>LSD</v>
      </c>
      <c r="Y8" s="3" t="str">
        <f>IF('full menu'!Y8="MDC","MDC",IF(OR('full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menu'!Y8="WSD","WSD",IF('full menu'!Y8="UASC","nonat",IF('full menu'!Y8="X","X","")))))))))))</f>
        <v>LSD</v>
      </c>
      <c r="Z8" s="3" t="str">
        <f>IF('full menu'!Z8="MDC","MDC",IF(OR('full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menu'!Z8="WSD","WSD",IF('full menu'!Z8="UASC","nonat",IF('full menu'!Z8="X","X","")))))))))))</f>
        <v>LSD</v>
      </c>
      <c r="AA8" s="3" t="str">
        <f>IF('full menu'!AA8="MDC","MDC",IF(OR('full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menu'!AA8="WSD","WSD",IF('full menu'!AA8="UASC","nonat",IF('full menu'!AA8="X","X","")))))))))))</f>
        <v>LSD</v>
      </c>
      <c r="AB8" s="3" t="str">
        <f>IF('full menu'!AB8="MDC","MDC",IF(OR('full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menu'!AB8="WSD","WSD",IF('full menu'!AB8="UASC","nonat",IF('full menu'!AB8="X","X","")))))))))))</f>
        <v>LSD</v>
      </c>
      <c r="AC8" s="3" t="str">
        <f>IF('full menu'!AC8="MDC","MDC",IF(OR('full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menu'!AC8="WSD","WSD",IF('full menu'!AC8="UASC","nonat",IF('full menu'!AC8="X","X","")))))))))))</f>
        <v>LSD</v>
      </c>
      <c r="AD8" s="3" t="str">
        <f>IF('full menu'!AD8="MDC","MDC",IF(OR('full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menu'!AD8="WSD","WSD",IF('full menu'!AD8="UASC","nonat",IF('full menu'!AD8="X","X","")))))))))))</f>
        <v>LSD</v>
      </c>
      <c r="AE8" s="3" t="str">
        <f>IF('full menu'!AE8="MDC","MDC",IF(OR('full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menu'!AE8="WSD","WSD",IF('full menu'!AE8="UASC","nonat",IF('full menu'!AE8="X","X","")))))))))))</f>
        <v>LSD</v>
      </c>
      <c r="AF8" s="3" t="str">
        <f>IF('full menu'!AF8="MDC","MDC",IF(OR('full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menu'!AF8="WSD","WSD",IF('full menu'!AF8="UASC","nonat",IF('full menu'!AF8="X","X","")))))))))))</f>
        <v>LSD</v>
      </c>
      <c r="AG8" s="3" t="str">
        <f>IF('full menu'!AG8="MDC","MDC",IF(OR('full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menu'!AG8="WSD","WSD",IF('full menu'!AG8="UASC","nonat",IF('full menu'!AG8="X","X","")))))))))))</f>
        <v>LSD</v>
      </c>
      <c r="AH8" s="3" t="str">
        <f>IF('full menu'!AH8="MDC","MDC",IF(OR('full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menu'!AH8="WSD","WSD",IF('full menu'!AH8="UASC","nonat",IF('full menu'!AH8="X","X","")))))))))))</f>
        <v>LSD</v>
      </c>
      <c r="AI8" s="3" t="str">
        <f>IF('full menu'!AI8="MDC","MDC",IF(OR('full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menu'!AI8="WSD","WSD",IF('full menu'!AI8="UASC","nonat",IF('full menu'!AI8="X","X","")))))))))))</f>
        <v>LSD</v>
      </c>
      <c r="AJ8" s="3" t="str">
        <f>IF('full menu'!AJ8="MDC","MDC",IF(OR('full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menu'!AJ8="WSD","WSD",IF('full menu'!AJ8="UASC","nonat",IF('full menu'!AJ8="X","X","")))))))))))</f>
        <v>ERfix</v>
      </c>
      <c r="AK8" s="3" t="str">
        <f>IF('full menu'!AK8="MDC","MDC",IF(OR('full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menu'!AK8="WSD","WSD",IF('full menu'!AK8="UASC","nonat",IF('full menu'!AK8="X","X","")))))))))))</f>
        <v>ERfix</v>
      </c>
      <c r="AL8" s="3" t="str">
        <f>IF('full menu'!AL8="MDC","MDC",IF(OR('full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menu'!AL8="WSD","WSD",IF('full menu'!AL8="UASC","nonat",IF('full menu'!AL8="X","X","")))))))))))</f>
        <v>ERfix</v>
      </c>
      <c r="AM8" s="3" t="str">
        <f>IF('full menu'!AM8="MDC","MDC",IF(OR('full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menu'!AM8="WSD","WSD",IF('full menu'!AM8="UASC","nonat",IF('full menu'!AM8="X","X","")))))))))))</f>
        <v>ERfix</v>
      </c>
      <c r="AN8" s="3" t="str">
        <f>IF('full menu'!AN8="MDC","MDC",IF(OR('full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menu'!AN8="WSD","WSD",IF('full menu'!AN8="UASC","nonat",IF('full menu'!AN8="X","X","")))))))))))</f>
        <v>ERfix</v>
      </c>
      <c r="AO8" s="3" t="str">
        <f>IF('full menu'!AO8="MDC","MDC",IF(OR('full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menu'!AO8="WSD","WSD",IF('full menu'!AO8="UASC","nonat",IF('full menu'!AO8="X","X","")))))))))))</f>
        <v>ERfix</v>
      </c>
      <c r="AP8" s="3" t="str">
        <f>IF('full menu'!AP8="MDC","MDC",IF(OR('full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menu'!AP8="WSD","WSD",IF('full menu'!AP8="UASC","nonat",IF('full menu'!AP8="X","X","")))))))))))</f>
        <v>ERfix</v>
      </c>
      <c r="AQ8" s="3" t="str">
        <f>IF('full menu'!AQ8="MDC","MDC",IF(OR('full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menu'!AQ8="WSD","WSD",IF('full menu'!AQ8="UASC","nonat",IF('full menu'!AQ8="X","X","")))))))))))</f>
        <v>ERfix</v>
      </c>
      <c r="AR8" s="3" t="str">
        <f>IF('full menu'!AR8="MDC","MDC",IF(OR('full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menu'!AR8="WSD","WSD",IF('full menu'!AR8="UASC","nonat",IF('full menu'!AR8="X","X","")))))))))))</f>
        <v>ERfix</v>
      </c>
      <c r="AS8" s="3" t="str">
        <f>IF('full menu'!AS8="MDC","MDC",IF(OR('full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menu'!AS8="WSD","WSD",IF('full menu'!AS8="UASC","nonat",IF('full menu'!AS8="X","X","")))))))))))</f>
        <v>ERfix</v>
      </c>
    </row>
    <row r="9" spans="1:51" ht="15.5" x14ac:dyDescent="0.35">
      <c r="A9" t="s">
        <v>56</v>
      </c>
      <c r="B9" s="3" t="str">
        <f>IF('full menu'!B9="MDC","MDC",IF(OR('full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menu'!B9="WSD","WSD",IF('full menu'!B9="UASC","nonat",IF('full menu'!B9="X","X","")))))))))))</f>
        <v>X</v>
      </c>
      <c r="C9" s="3" t="str">
        <f>IF('full menu'!C9="MDC","MDC",IF(OR('full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menu'!C9="WSD","WSD",IF('full menu'!C9="UASC","nonat",IF('full menu'!C9="X","X","")))))))))))</f>
        <v>X</v>
      </c>
      <c r="D9" s="3" t="str">
        <f>IF('full menu'!D9="MDC","MDC",IF(OR('full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menu'!D9="WSD","WSD",IF('full menu'!D9="UASC","nonat",IF('full menu'!D9="X","X","")))))))))))</f>
        <v>X</v>
      </c>
      <c r="E9" s="3" t="str">
        <f>IF('full menu'!E9="MDC","MDC",IF(OR('full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menu'!E9="WSD","WSD",IF('full menu'!E9="UASC","nonat",IF('full menu'!E9="X","X","")))))))))))</f>
        <v>X</v>
      </c>
      <c r="F9" s="3" t="str">
        <f>IF('full menu'!F9="MDC","MDC",IF(OR('full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menu'!F9="WSD","WSD",IF('full menu'!F9="UASC","nonat",IF('full menu'!F9="X","X","")))))))))))</f>
        <v>X</v>
      </c>
      <c r="G9" s="3" t="str">
        <f>IF('full menu'!G9="MDC","MDC",IF(OR('full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menu'!G9="WSD","WSD",IF('full menu'!G9="UASC","nonat",IF('full menu'!G9="X","X","")))))))))))</f>
        <v>X</v>
      </c>
      <c r="H9" s="3" t="str">
        <f>IF('full menu'!H9="MDC","MDC",IF(OR('full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menu'!H9="WSD","WSD",IF('full menu'!H9="UASC","nonat",IF('full menu'!H9="X","X","")))))))))))</f>
        <v>X</v>
      </c>
      <c r="I9" s="3" t="str">
        <f>IF('full menu'!I9="MDC","MDC",IF(OR('full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menu'!I9="WSD","WSD",IF('full menu'!I9="UASC","nonat",IF('full menu'!I9="X","X","")))))))))))</f>
        <v>X</v>
      </c>
      <c r="J9" s="3" t="str">
        <f>IF('full menu'!J9="MDC","MDC",IF(OR('full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menu'!J9="WSD","WSD",IF('full menu'!J9="UASC","nonat",IF('full menu'!J9="X","X","")))))))))))</f>
        <v>X</v>
      </c>
      <c r="K9" s="3" t="str">
        <f>IF('full menu'!K9="MDC","MDC",IF(OR('full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menu'!K9="WSD","WSD",IF('full menu'!K9="UASC","nonat",IF('full menu'!K9="X","X","")))))))))))</f>
        <v>X</v>
      </c>
      <c r="L9" s="3" t="str">
        <f>IF('full menu'!L9="MDC","MDC",IF(OR('full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menu'!L9="WSD","WSD",IF('full menu'!L9="UASC","nonat",IF('full menu'!L9="X","X","")))))))))))</f>
        <v>X</v>
      </c>
      <c r="M9" s="3" t="str">
        <f>IF('full menu'!M9="MDC","MDC",IF(OR('full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menu'!M9="WSD","WSD",IF('full menu'!M9="UASC","nonat",IF('full menu'!M9="X","X","")))))))))))</f>
        <v>X</v>
      </c>
      <c r="N9" s="3" t="str">
        <f>IF('full menu'!N9="MDC","MDC",IF(OR('full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menu'!N9="WSD","WSD",IF('full menu'!N9="UASC","nonat",IF('full menu'!N9="X","X","")))))))))))</f>
        <v>X</v>
      </c>
      <c r="O9" s="3" t="str">
        <f>IF('full menu'!O9="MDC","MDC",IF(OR('full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menu'!O9="WSD","WSD",IF('full menu'!O9="UASC","nonat",IF('full menu'!O9="X","X","")))))))))))</f>
        <v>X</v>
      </c>
      <c r="P9" s="3" t="str">
        <f>IF('full menu'!P9="MDC","MDC",IF(OR('full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menu'!P9="WSD","WSD",IF('full menu'!P9="UASC","nonat",IF('full menu'!P9="X","X","")))))))))))</f>
        <v>X</v>
      </c>
      <c r="Q9" s="3" t="str">
        <f>IF('full menu'!Q9="MDC","MDC",IF(OR('full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menu'!Q9="WSD","WSD",IF('full menu'!Q9="UASC","nonat",IF('full menu'!Q9="X","X","")))))))))))</f>
        <v>X</v>
      </c>
      <c r="R9" s="3" t="str">
        <f>IF('full menu'!R9="MDC","MDC",IF(OR('full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menu'!R9="WSD","WSD",IF('full menu'!R9="UASC","nonat",IF('full menu'!R9="X","X","")))))))))))</f>
        <v>X</v>
      </c>
      <c r="S9" s="3" t="str">
        <f>IF('full menu'!S9="MDC","MDC",IF(OR('full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menu'!S9="WSD","WSD",IF('full menu'!S9="UASC","nonat",IF('full menu'!S9="X","X","")))))))))))</f>
        <v>X</v>
      </c>
      <c r="T9" s="3" t="str">
        <f>IF('full menu'!T9="MDC","MDC",IF(OR('full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menu'!T9="WSD","WSD",IF('full menu'!T9="UASC","nonat",IF('full menu'!T9="X","X","")))))))))))</f>
        <v>UD</v>
      </c>
      <c r="U9" s="3" t="str">
        <f>IF('full menu'!U9="MDC","MDC",IF(OR('full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menu'!U9="WSD","WSD",IF('full menu'!U9="UASC","nonat",IF('full menu'!U9="X","X","")))))))))))</f>
        <v>UD</v>
      </c>
      <c r="V9" s="3" t="str">
        <f>IF('full menu'!V9="MDC","MDC",IF(OR('full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menu'!V9="WSD","WSD",IF('full menu'!V9="UASC","nonat",IF('full menu'!V9="X","X","")))))))))))</f>
        <v>UD</v>
      </c>
      <c r="W9" s="3" t="str">
        <f>IF('full menu'!W9="MDC","MDC",IF(OR('full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menu'!W9="WSD","WSD",IF('full menu'!W9="UASC","nonat",IF('full menu'!W9="X","X","")))))))))))</f>
        <v>LSD</v>
      </c>
      <c r="X9" s="3" t="str">
        <f>IF('full menu'!X9="MDC","MDC",IF(OR('full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menu'!X9="WSD","WSD",IF('full menu'!X9="UASC","nonat",IF('full menu'!X9="X","X","")))))))))))</f>
        <v>LSD</v>
      </c>
      <c r="Y9" s="3" t="str">
        <f>IF('full menu'!Y9="MDC","MDC",IF(OR('full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menu'!Y9="WSD","WSD",IF('full menu'!Y9="UASC","nonat",IF('full menu'!Y9="X","X","")))))))))))</f>
        <v>LSD</v>
      </c>
      <c r="Z9" s="3" t="str">
        <f>IF('full menu'!Z9="MDC","MDC",IF(OR('full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menu'!Z9="WSD","WSD",IF('full menu'!Z9="UASC","nonat",IF('full menu'!Z9="X","X","")))))))))))</f>
        <v>LSD</v>
      </c>
      <c r="AA9" s="3" t="str">
        <f>IF('full menu'!AA9="MDC","MDC",IF(OR('full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menu'!AA9="WSD","WSD",IF('full menu'!AA9="UASC","nonat",IF('full menu'!AA9="X","X","")))))))))))</f>
        <v>LSD</v>
      </c>
      <c r="AB9" s="3" t="str">
        <f>IF('full menu'!AB9="MDC","MDC",IF(OR('full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menu'!AB9="WSD","WSD",IF('full menu'!AB9="UASC","nonat",IF('full menu'!AB9="X","X","")))))))))))</f>
        <v>LSD</v>
      </c>
      <c r="AC9" s="3" t="str">
        <f>IF('full menu'!AC9="MDC","MDC",IF(OR('full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menu'!AC9="WSD","WSD",IF('full menu'!AC9="UASC","nonat",IF('full menu'!AC9="X","X","")))))))))))</f>
        <v>LSD</v>
      </c>
      <c r="AD9" s="3" t="str">
        <f>IF('full menu'!AD9="MDC","MDC",IF(OR('full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menu'!AD9="WSD","WSD",IF('full menu'!AD9="UASC","nonat",IF('full menu'!AD9="X","X","")))))))))))</f>
        <v>LSD</v>
      </c>
      <c r="AE9" s="3" t="str">
        <f>IF('full menu'!AE9="MDC","MDC",IF(OR('full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menu'!AE9="WSD","WSD",IF('full menu'!AE9="UASC","nonat",IF('full menu'!AE9="X","X","")))))))))))</f>
        <v>LSD</v>
      </c>
      <c r="AF9" s="3" t="str">
        <f>IF('full menu'!AF9="MDC","MDC",IF(OR('full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menu'!AF9="WSD","WSD",IF('full menu'!AF9="UASC","nonat",IF('full menu'!AF9="X","X","")))))))))))</f>
        <v>LSD</v>
      </c>
      <c r="AG9" s="3" t="str">
        <f>IF('full menu'!AG9="MDC","MDC",IF(OR('full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menu'!AG9="WSD","WSD",IF('full menu'!AG9="UASC","nonat",IF('full menu'!AG9="X","X","")))))))))))</f>
        <v>LSD</v>
      </c>
      <c r="AH9" s="3" t="str">
        <f>IF('full menu'!AH9="MDC","MDC",IF(OR('full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menu'!AH9="WSD","WSD",IF('full menu'!AH9="UASC","nonat",IF('full menu'!AH9="X","X","")))))))))))</f>
        <v>LSD</v>
      </c>
      <c r="AI9" s="3" t="str">
        <f>IF('full menu'!AI9="MDC","MDC",IF(OR('full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menu'!AI9="WSD","WSD",IF('full menu'!AI9="UASC","nonat",IF('full menu'!AI9="X","X","")))))))))))</f>
        <v>LSD</v>
      </c>
      <c r="AJ9" s="3" t="str">
        <f>IF('full menu'!AJ9="MDC","MDC",IF(OR('full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menu'!AJ9="WSD","WSD",IF('full menu'!AJ9="UASC","nonat",IF('full menu'!AJ9="X","X","")))))))))))</f>
        <v>LSD</v>
      </c>
      <c r="AK9" s="3" t="str">
        <f>IF('full menu'!AK9="MDC","MDC",IF(OR('full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menu'!AK9="WSD","WSD",IF('full menu'!AK9="UASC","nonat",IF('full menu'!AK9="X","X","")))))))))))</f>
        <v>LSD</v>
      </c>
      <c r="AL9" s="3" t="str">
        <f>IF('full menu'!AL9="MDC","MDC",IF(OR('full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menu'!AL9="WSD","WSD",IF('full menu'!AL9="UASC","nonat",IF('full menu'!AL9="X","X","")))))))))))</f>
        <v>LSD</v>
      </c>
      <c r="AM9" s="3" t="str">
        <f>IF('full menu'!AM9="MDC","MDC",IF(OR('full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menu'!AM9="WSD","WSD",IF('full menu'!AM9="UASC","nonat",IF('full menu'!AM9="X","X","")))))))))))</f>
        <v>LSD</v>
      </c>
      <c r="AN9" s="3" t="str">
        <f>IF('full menu'!AN9="MDC","MDC",IF(OR('full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menu'!AN9="WSD","WSD",IF('full menu'!AN9="UASC","nonat",IF('full menu'!AN9="X","X","")))))))))))</f>
        <v>LSD</v>
      </c>
      <c r="AO9" s="3" t="str">
        <f>IF('full menu'!AO9="MDC","MDC",IF(OR('full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menu'!AO9="WSD","WSD",IF('full menu'!AO9="UASC","nonat",IF('full menu'!AO9="X","X","")))))))))))</f>
        <v>LSD</v>
      </c>
      <c r="AP9" s="3" t="str">
        <f>IF('full menu'!AP9="MDC","MDC",IF(OR('full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menu'!AP9="WSD","WSD",IF('full menu'!AP9="UASC","nonat",IF('full menu'!AP9="X","X","")))))))))))</f>
        <v>LSD</v>
      </c>
      <c r="AQ9" s="3" t="str">
        <f>IF('full menu'!AQ9="MDC","MDC",IF(OR('full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menu'!AQ9="WSD","WSD",IF('full menu'!AQ9="UASC","nonat",IF('full menu'!AQ9="X","X","")))))))))))</f>
        <v>LSD</v>
      </c>
      <c r="AR9" s="3" t="str">
        <f>IF('full menu'!AR9="MDC","MDC",IF(OR('full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menu'!AR9="WSD","WSD",IF('full menu'!AR9="UASC","nonat",IF('full menu'!AR9="X","X","")))))))))))</f>
        <v>LSD</v>
      </c>
      <c r="AS9" s="3" t="str">
        <f>IF('full menu'!AS9="MDC","MDC",IF(OR('full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menu'!AS9="WSD","WSD",IF('full menu'!AS9="UASC","nonat",IF('full menu'!AS9="X","X","")))))))))))</f>
        <v>LSD</v>
      </c>
    </row>
    <row r="12" spans="1:51" x14ac:dyDescent="0.35">
      <c r="B12" s="2">
        <v>1974</v>
      </c>
      <c r="C12" s="2">
        <v>1975</v>
      </c>
      <c r="D12" s="2">
        <v>1976</v>
      </c>
      <c r="E12" s="2">
        <v>1977</v>
      </c>
      <c r="F12" s="2">
        <v>1978</v>
      </c>
      <c r="G12" s="2">
        <v>1979</v>
      </c>
      <c r="H12" s="2">
        <v>1980</v>
      </c>
      <c r="I12" s="2">
        <v>1981</v>
      </c>
      <c r="J12" s="2">
        <v>1982</v>
      </c>
      <c r="K12" s="2">
        <v>1983</v>
      </c>
      <c r="L12" s="2">
        <v>1984</v>
      </c>
      <c r="M12" s="2">
        <v>1985</v>
      </c>
      <c r="N12" s="2">
        <v>1986</v>
      </c>
      <c r="O12" s="2">
        <v>1987</v>
      </c>
      <c r="P12" s="2">
        <v>1988</v>
      </c>
      <c r="Q12" s="2">
        <v>1989</v>
      </c>
      <c r="R12" s="2">
        <v>1990</v>
      </c>
      <c r="S12" s="2">
        <v>1991</v>
      </c>
      <c r="T12" s="2">
        <v>1992</v>
      </c>
      <c r="U12" s="2">
        <v>1993</v>
      </c>
      <c r="V12" s="2">
        <v>1994</v>
      </c>
      <c r="W12" s="2">
        <v>1995</v>
      </c>
      <c r="X12" s="2">
        <v>1996</v>
      </c>
      <c r="Y12" s="2">
        <v>1997</v>
      </c>
      <c r="Z12" s="2">
        <v>1998</v>
      </c>
      <c r="AA12" s="2">
        <v>1999</v>
      </c>
      <c r="AB12" s="2">
        <v>2000</v>
      </c>
      <c r="AC12" s="2">
        <v>2001</v>
      </c>
      <c r="AD12" s="2">
        <v>2002</v>
      </c>
      <c r="AE12" s="2">
        <v>2003</v>
      </c>
      <c r="AF12" s="2">
        <v>2004</v>
      </c>
      <c r="AG12" s="2">
        <v>2005</v>
      </c>
      <c r="AH12" s="2">
        <v>2006</v>
      </c>
      <c r="AI12" s="2">
        <v>2007</v>
      </c>
      <c r="AJ12" s="2">
        <v>2008</v>
      </c>
      <c r="AK12" s="2">
        <v>2009</v>
      </c>
      <c r="AL12" s="2">
        <v>2010</v>
      </c>
      <c r="AM12" s="2">
        <v>2011</v>
      </c>
      <c r="AN12" s="2">
        <v>2012</v>
      </c>
      <c r="AO12" s="2">
        <v>2013</v>
      </c>
      <c r="AP12" s="2">
        <v>2014</v>
      </c>
      <c r="AQ12" s="2">
        <v>2015</v>
      </c>
      <c r="AR12" s="2">
        <v>2016</v>
      </c>
      <c r="AS12" s="2">
        <v>2017</v>
      </c>
      <c r="AU12" t="s">
        <v>44</v>
      </c>
      <c r="AV12" t="s">
        <v>45</v>
      </c>
      <c r="AW12" t="s">
        <v>46</v>
      </c>
      <c r="AX12" t="s">
        <v>47</v>
      </c>
      <c r="AY12" s="4" t="s">
        <v>48</v>
      </c>
    </row>
    <row r="13" spans="1:51" x14ac:dyDescent="0.35">
      <c r="A13" t="s">
        <v>15</v>
      </c>
      <c r="B13" s="2">
        <f>COUNTIF(B2:B9,"X")</f>
        <v>8</v>
      </c>
      <c r="C13" s="2">
        <f t="shared" ref="C13:AS13" si="0">COUNTIF(C2:C9,"X")</f>
        <v>8</v>
      </c>
      <c r="D13" s="2">
        <f t="shared" si="0"/>
        <v>8</v>
      </c>
      <c r="E13" s="2">
        <f t="shared" si="0"/>
        <v>8</v>
      </c>
      <c r="F13" s="2">
        <f t="shared" si="0"/>
        <v>8</v>
      </c>
      <c r="G13" s="2">
        <f t="shared" si="0"/>
        <v>8</v>
      </c>
      <c r="H13" s="2">
        <f t="shared" si="0"/>
        <v>8</v>
      </c>
      <c r="I13" s="2">
        <f t="shared" si="0"/>
        <v>8</v>
      </c>
      <c r="J13" s="2">
        <f t="shared" si="0"/>
        <v>8</v>
      </c>
      <c r="K13" s="2">
        <f t="shared" si="0"/>
        <v>8</v>
      </c>
      <c r="L13" s="2">
        <f t="shared" si="0"/>
        <v>8</v>
      </c>
      <c r="M13" s="2">
        <f t="shared" si="0"/>
        <v>8</v>
      </c>
      <c r="N13" s="2">
        <f t="shared" si="0"/>
        <v>8</v>
      </c>
      <c r="O13" s="2">
        <f t="shared" si="0"/>
        <v>8</v>
      </c>
      <c r="P13" s="2">
        <f t="shared" si="0"/>
        <v>8</v>
      </c>
      <c r="Q13" s="2">
        <f t="shared" si="0"/>
        <v>8</v>
      </c>
      <c r="R13" s="2">
        <f t="shared" si="0"/>
        <v>8</v>
      </c>
      <c r="S13" s="2">
        <f t="shared" si="0"/>
        <v>7</v>
      </c>
      <c r="T13" s="2">
        <f t="shared" si="0"/>
        <v>0</v>
      </c>
      <c r="U13" s="2">
        <f t="shared" si="0"/>
        <v>0</v>
      </c>
      <c r="V13" s="2">
        <f t="shared" si="0"/>
        <v>0</v>
      </c>
      <c r="W13" s="2">
        <f t="shared" si="0"/>
        <v>0</v>
      </c>
      <c r="X13" s="2">
        <f t="shared" si="0"/>
        <v>0</v>
      </c>
      <c r="Y13" s="2">
        <f t="shared" si="0"/>
        <v>0</v>
      </c>
      <c r="Z13" s="2">
        <f t="shared" si="0"/>
        <v>0</v>
      </c>
      <c r="AA13" s="2">
        <f t="shared" si="0"/>
        <v>0</v>
      </c>
      <c r="AB13" s="2">
        <f t="shared" si="0"/>
        <v>0</v>
      </c>
      <c r="AC13" s="2">
        <f t="shared" si="0"/>
        <v>0</v>
      </c>
      <c r="AD13" s="2">
        <f t="shared" si="0"/>
        <v>0</v>
      </c>
      <c r="AE13" s="2">
        <f t="shared" si="0"/>
        <v>0</v>
      </c>
      <c r="AF13" s="2">
        <f t="shared" si="0"/>
        <v>0</v>
      </c>
      <c r="AG13" s="2">
        <f t="shared" si="0"/>
        <v>0</v>
      </c>
      <c r="AH13" s="2">
        <f t="shared" si="0"/>
        <v>0</v>
      </c>
      <c r="AI13" s="2">
        <f t="shared" si="0"/>
        <v>0</v>
      </c>
      <c r="AJ13" s="2">
        <f t="shared" si="0"/>
        <v>0</v>
      </c>
      <c r="AK13" s="2">
        <f t="shared" si="0"/>
        <v>0</v>
      </c>
      <c r="AL13" s="2">
        <f t="shared" si="0"/>
        <v>0</v>
      </c>
      <c r="AM13" s="2">
        <f t="shared" si="0"/>
        <v>0</v>
      </c>
      <c r="AN13" s="2">
        <f t="shared" si="0"/>
        <v>0</v>
      </c>
      <c r="AO13" s="2">
        <f t="shared" si="0"/>
        <v>0</v>
      </c>
      <c r="AP13" s="2">
        <f t="shared" si="0"/>
        <v>0</v>
      </c>
      <c r="AQ13" s="2">
        <f t="shared" si="0"/>
        <v>0</v>
      </c>
      <c r="AR13" s="2">
        <f t="shared" si="0"/>
        <v>0</v>
      </c>
      <c r="AS13" s="2">
        <f t="shared" si="0"/>
        <v>0</v>
      </c>
      <c r="AU13">
        <f t="shared" ref="AU13:AU14" si="1">SUM(B13:AS13)</f>
        <v>143</v>
      </c>
      <c r="AV13">
        <f t="shared" ref="AV13:AV14" si="2">SUM(B13:L13)</f>
        <v>88</v>
      </c>
      <c r="AW13">
        <f t="shared" ref="AW13:AW14" si="3">SUM(M13:Z13)</f>
        <v>55</v>
      </c>
      <c r="AX13">
        <f t="shared" ref="AX13:AX14" si="4">SUM(AA13:AI13)</f>
        <v>0</v>
      </c>
      <c r="AY13">
        <f t="shared" ref="AY13:AY14" si="5">SUM(AJ13:AS13)</f>
        <v>0</v>
      </c>
    </row>
    <row r="14" spans="1:51" x14ac:dyDescent="0.35">
      <c r="A14" t="s">
        <v>0</v>
      </c>
      <c r="B14">
        <f>COUNTIF(B2:B9,"MDC")</f>
        <v>0</v>
      </c>
      <c r="C14">
        <f t="shared" ref="C14:AS14" si="6">COUNTIF(C2:C9,"MDC")</f>
        <v>0</v>
      </c>
      <c r="D14">
        <f t="shared" si="6"/>
        <v>0</v>
      </c>
      <c r="E14">
        <f t="shared" si="6"/>
        <v>0</v>
      </c>
      <c r="F14">
        <f t="shared" si="6"/>
        <v>0</v>
      </c>
      <c r="G14">
        <f t="shared" si="6"/>
        <v>0</v>
      </c>
      <c r="H14">
        <f t="shared" si="6"/>
        <v>0</v>
      </c>
      <c r="I14">
        <f t="shared" si="6"/>
        <v>0</v>
      </c>
      <c r="J14">
        <f t="shared" si="6"/>
        <v>0</v>
      </c>
      <c r="K14">
        <f t="shared" si="6"/>
        <v>0</v>
      </c>
      <c r="L14">
        <f t="shared" si="6"/>
        <v>0</v>
      </c>
      <c r="M14">
        <f t="shared" si="6"/>
        <v>0</v>
      </c>
      <c r="N14">
        <f t="shared" si="6"/>
        <v>0</v>
      </c>
      <c r="O14">
        <f t="shared" si="6"/>
        <v>0</v>
      </c>
      <c r="P14">
        <f t="shared" si="6"/>
        <v>0</v>
      </c>
      <c r="Q14">
        <f t="shared" si="6"/>
        <v>0</v>
      </c>
      <c r="R14">
        <f t="shared" si="6"/>
        <v>0</v>
      </c>
      <c r="S14">
        <f t="shared" si="6"/>
        <v>0</v>
      </c>
      <c r="T14">
        <f t="shared" si="6"/>
        <v>0</v>
      </c>
      <c r="U14">
        <f t="shared" si="6"/>
        <v>0</v>
      </c>
      <c r="V14">
        <f t="shared" si="6"/>
        <v>0</v>
      </c>
      <c r="W14">
        <f t="shared" si="6"/>
        <v>0</v>
      </c>
      <c r="X14">
        <f t="shared" si="6"/>
        <v>0</v>
      </c>
      <c r="Y14">
        <f t="shared" si="6"/>
        <v>0</v>
      </c>
      <c r="Z14">
        <f t="shared" si="6"/>
        <v>0</v>
      </c>
      <c r="AA14">
        <f t="shared" si="6"/>
        <v>0</v>
      </c>
      <c r="AB14">
        <f t="shared" si="6"/>
        <v>0</v>
      </c>
      <c r="AC14">
        <f t="shared" si="6"/>
        <v>0</v>
      </c>
      <c r="AD14">
        <f t="shared" si="6"/>
        <v>0</v>
      </c>
      <c r="AE14">
        <f t="shared" si="6"/>
        <v>0</v>
      </c>
      <c r="AF14">
        <f t="shared" si="6"/>
        <v>0</v>
      </c>
      <c r="AG14">
        <f t="shared" si="6"/>
        <v>0</v>
      </c>
      <c r="AH14">
        <f t="shared" si="6"/>
        <v>0</v>
      </c>
      <c r="AI14">
        <f t="shared" si="6"/>
        <v>0</v>
      </c>
      <c r="AJ14">
        <f t="shared" si="6"/>
        <v>0</v>
      </c>
      <c r="AK14">
        <f t="shared" si="6"/>
        <v>0</v>
      </c>
      <c r="AL14">
        <f t="shared" si="6"/>
        <v>0</v>
      </c>
      <c r="AM14">
        <f t="shared" si="6"/>
        <v>0</v>
      </c>
      <c r="AN14">
        <f t="shared" si="6"/>
        <v>0</v>
      </c>
      <c r="AO14">
        <f t="shared" si="6"/>
        <v>0</v>
      </c>
      <c r="AP14">
        <f t="shared" si="6"/>
        <v>0</v>
      </c>
      <c r="AQ14">
        <f t="shared" si="6"/>
        <v>0</v>
      </c>
      <c r="AR14">
        <f t="shared" si="6"/>
        <v>0</v>
      </c>
      <c r="AS14">
        <f t="shared" si="6"/>
        <v>0</v>
      </c>
      <c r="AU14">
        <f>SUM(B14:AS14)</f>
        <v>0</v>
      </c>
      <c r="AV14">
        <f>SUM(B14:L14)</f>
        <v>0</v>
      </c>
      <c r="AW14">
        <f>SUM(M14:Z14)</f>
        <v>0</v>
      </c>
      <c r="AX14">
        <f t="shared" ref="AX14" si="7">SUM(AA14:AI14)</f>
        <v>0</v>
      </c>
      <c r="AY14">
        <f>SUM(AJ14:AS14)</f>
        <v>0</v>
      </c>
    </row>
    <row r="15" spans="1:51" x14ac:dyDescent="0.35">
      <c r="A15" t="s">
        <v>34</v>
      </c>
      <c r="B15">
        <f>COUNTIF(B2:B9,"ERFix")</f>
        <v>0</v>
      </c>
      <c r="C15">
        <f t="shared" ref="C15:AS15" si="8">COUNTIF(C2:C9,"ERFix")</f>
        <v>0</v>
      </c>
      <c r="D15">
        <f t="shared" si="8"/>
        <v>0</v>
      </c>
      <c r="E15">
        <f t="shared" si="8"/>
        <v>0</v>
      </c>
      <c r="F15">
        <f t="shared" si="8"/>
        <v>0</v>
      </c>
      <c r="G15">
        <f t="shared" si="8"/>
        <v>0</v>
      </c>
      <c r="H15">
        <f t="shared" si="8"/>
        <v>0</v>
      </c>
      <c r="I15">
        <f t="shared" si="8"/>
        <v>0</v>
      </c>
      <c r="J15">
        <f t="shared" si="8"/>
        <v>0</v>
      </c>
      <c r="K15">
        <f t="shared" si="8"/>
        <v>0</v>
      </c>
      <c r="L15">
        <f t="shared" si="8"/>
        <v>0</v>
      </c>
      <c r="M15">
        <f t="shared" si="8"/>
        <v>0</v>
      </c>
      <c r="N15">
        <f t="shared" si="8"/>
        <v>0</v>
      </c>
      <c r="O15">
        <f t="shared" si="8"/>
        <v>0</v>
      </c>
      <c r="P15">
        <f t="shared" si="8"/>
        <v>0</v>
      </c>
      <c r="Q15">
        <f t="shared" si="8"/>
        <v>0</v>
      </c>
      <c r="R15">
        <f t="shared" si="8"/>
        <v>0</v>
      </c>
      <c r="S15">
        <f t="shared" si="8"/>
        <v>0</v>
      </c>
      <c r="T15">
        <f t="shared" si="8"/>
        <v>0</v>
      </c>
      <c r="U15">
        <f t="shared" si="8"/>
        <v>0</v>
      </c>
      <c r="V15">
        <f t="shared" si="8"/>
        <v>0</v>
      </c>
      <c r="W15">
        <f t="shared" si="8"/>
        <v>0</v>
      </c>
      <c r="X15">
        <f t="shared" si="8"/>
        <v>0</v>
      </c>
      <c r="Y15">
        <f t="shared" si="8"/>
        <v>0</v>
      </c>
      <c r="Z15">
        <f t="shared" si="8"/>
        <v>0</v>
      </c>
      <c r="AA15">
        <f t="shared" si="8"/>
        <v>0</v>
      </c>
      <c r="AB15">
        <f t="shared" si="8"/>
        <v>0</v>
      </c>
      <c r="AC15">
        <f t="shared" si="8"/>
        <v>0</v>
      </c>
      <c r="AD15">
        <f t="shared" si="8"/>
        <v>0</v>
      </c>
      <c r="AE15">
        <f t="shared" si="8"/>
        <v>0</v>
      </c>
      <c r="AF15">
        <f t="shared" si="8"/>
        <v>0</v>
      </c>
      <c r="AG15">
        <f t="shared" si="8"/>
        <v>0</v>
      </c>
      <c r="AH15">
        <f t="shared" si="8"/>
        <v>0</v>
      </c>
      <c r="AI15">
        <f t="shared" si="8"/>
        <v>0</v>
      </c>
      <c r="AJ15">
        <f t="shared" si="8"/>
        <v>1</v>
      </c>
      <c r="AK15">
        <f t="shared" si="8"/>
        <v>1</v>
      </c>
      <c r="AL15">
        <f t="shared" si="8"/>
        <v>1</v>
      </c>
      <c r="AM15">
        <f t="shared" si="8"/>
        <v>1</v>
      </c>
      <c r="AN15">
        <f t="shared" si="8"/>
        <v>1</v>
      </c>
      <c r="AO15">
        <f t="shared" si="8"/>
        <v>1</v>
      </c>
      <c r="AP15">
        <f t="shared" si="8"/>
        <v>1</v>
      </c>
      <c r="AQ15">
        <f t="shared" si="8"/>
        <v>1</v>
      </c>
      <c r="AR15">
        <f t="shared" si="8"/>
        <v>1</v>
      </c>
      <c r="AS15">
        <f t="shared" si="8"/>
        <v>1</v>
      </c>
      <c r="AU15">
        <f t="shared" ref="AU15:AU23" si="9">SUM(B15:AS15)</f>
        <v>10</v>
      </c>
      <c r="AV15">
        <f t="shared" ref="AV15:AV23" si="10">SUM(B15:L15)</f>
        <v>0</v>
      </c>
      <c r="AW15">
        <f t="shared" ref="AW15:AW23" si="11">SUM(M15:Z15)</f>
        <v>0</v>
      </c>
      <c r="AX15">
        <f t="shared" ref="AX15:AX23" si="12">SUM(AA15:AI15)</f>
        <v>0</v>
      </c>
      <c r="AY15">
        <f t="shared" ref="AY15:AY23" si="13">SUM(AJ15:AS15)</f>
        <v>10</v>
      </c>
    </row>
    <row r="16" spans="1:51" x14ac:dyDescent="0.35">
      <c r="A16" t="s">
        <v>35</v>
      </c>
      <c r="B16">
        <f>COUNTIF(B2:B9,"ERTs")</f>
        <v>0</v>
      </c>
      <c r="C16">
        <f t="shared" ref="C16:AS16" si="14">COUNTIF(C2:C9,"ERTs")</f>
        <v>0</v>
      </c>
      <c r="D16">
        <f t="shared" si="14"/>
        <v>0</v>
      </c>
      <c r="E16">
        <f t="shared" si="14"/>
        <v>0</v>
      </c>
      <c r="F16">
        <f t="shared" si="14"/>
        <v>0</v>
      </c>
      <c r="G16">
        <f t="shared" si="14"/>
        <v>0</v>
      </c>
      <c r="H16">
        <f t="shared" si="14"/>
        <v>0</v>
      </c>
      <c r="I16">
        <f t="shared" si="14"/>
        <v>0</v>
      </c>
      <c r="J16">
        <f t="shared" si="14"/>
        <v>0</v>
      </c>
      <c r="K16">
        <f t="shared" si="14"/>
        <v>0</v>
      </c>
      <c r="L16">
        <f t="shared" si="14"/>
        <v>0</v>
      </c>
      <c r="M16">
        <f t="shared" si="14"/>
        <v>0</v>
      </c>
      <c r="N16">
        <f t="shared" si="14"/>
        <v>0</v>
      </c>
      <c r="O16">
        <f t="shared" si="14"/>
        <v>0</v>
      </c>
      <c r="P16">
        <f t="shared" si="14"/>
        <v>0</v>
      </c>
      <c r="Q16">
        <f t="shared" si="14"/>
        <v>0</v>
      </c>
      <c r="R16">
        <f t="shared" si="14"/>
        <v>0</v>
      </c>
      <c r="S16">
        <f t="shared" si="14"/>
        <v>0</v>
      </c>
      <c r="T16">
        <f t="shared" si="14"/>
        <v>0</v>
      </c>
      <c r="U16">
        <f t="shared" si="14"/>
        <v>0</v>
      </c>
      <c r="V16">
        <f t="shared" si="14"/>
        <v>0</v>
      </c>
      <c r="W16">
        <f t="shared" si="14"/>
        <v>0</v>
      </c>
      <c r="X16">
        <f t="shared" si="14"/>
        <v>0</v>
      </c>
      <c r="Y16">
        <f t="shared" si="14"/>
        <v>0</v>
      </c>
      <c r="Z16">
        <f t="shared" si="14"/>
        <v>0</v>
      </c>
      <c r="AA16">
        <f t="shared" si="14"/>
        <v>0</v>
      </c>
      <c r="AB16">
        <f t="shared" si="14"/>
        <v>0</v>
      </c>
      <c r="AC16">
        <f t="shared" si="14"/>
        <v>0</v>
      </c>
      <c r="AD16">
        <f t="shared" si="14"/>
        <v>0</v>
      </c>
      <c r="AE16">
        <f t="shared" si="14"/>
        <v>0</v>
      </c>
      <c r="AF16">
        <f t="shared" si="14"/>
        <v>0</v>
      </c>
      <c r="AG16">
        <f t="shared" si="14"/>
        <v>0</v>
      </c>
      <c r="AH16">
        <f t="shared" si="14"/>
        <v>0</v>
      </c>
      <c r="AI16">
        <f t="shared" si="14"/>
        <v>0</v>
      </c>
      <c r="AJ16">
        <f t="shared" si="14"/>
        <v>0</v>
      </c>
      <c r="AK16">
        <f t="shared" si="14"/>
        <v>0</v>
      </c>
      <c r="AL16">
        <f t="shared" si="14"/>
        <v>0</v>
      </c>
      <c r="AM16">
        <f t="shared" si="14"/>
        <v>0</v>
      </c>
      <c r="AN16">
        <f t="shared" si="14"/>
        <v>0</v>
      </c>
      <c r="AO16">
        <f t="shared" si="14"/>
        <v>0</v>
      </c>
      <c r="AP16">
        <f t="shared" si="14"/>
        <v>0</v>
      </c>
      <c r="AQ16">
        <f t="shared" si="14"/>
        <v>0</v>
      </c>
      <c r="AR16">
        <f t="shared" si="14"/>
        <v>0</v>
      </c>
      <c r="AS16">
        <f t="shared" si="14"/>
        <v>0</v>
      </c>
      <c r="AU16">
        <f t="shared" si="9"/>
        <v>0</v>
      </c>
      <c r="AV16">
        <f t="shared" si="10"/>
        <v>0</v>
      </c>
      <c r="AW16">
        <f t="shared" si="11"/>
        <v>0</v>
      </c>
      <c r="AX16">
        <f t="shared" si="12"/>
        <v>0</v>
      </c>
      <c r="AY16">
        <f t="shared" si="13"/>
        <v>0</v>
      </c>
    </row>
    <row r="17" spans="1:51" x14ac:dyDescent="0.35">
      <c r="A17" t="s">
        <v>36</v>
      </c>
      <c r="B17">
        <f>COUNTIF(B2:B9,"MTs")</f>
        <v>0</v>
      </c>
      <c r="C17">
        <f t="shared" ref="C17:AS17" si="15">COUNTIF(C2:C9,"MTs")</f>
        <v>0</v>
      </c>
      <c r="D17">
        <f t="shared" si="15"/>
        <v>0</v>
      </c>
      <c r="E17">
        <f t="shared" si="15"/>
        <v>0</v>
      </c>
      <c r="F17">
        <f t="shared" si="15"/>
        <v>0</v>
      </c>
      <c r="G17">
        <f t="shared" si="15"/>
        <v>0</v>
      </c>
      <c r="H17">
        <f t="shared" si="15"/>
        <v>0</v>
      </c>
      <c r="I17">
        <f t="shared" si="15"/>
        <v>0</v>
      </c>
      <c r="J17">
        <f t="shared" si="15"/>
        <v>0</v>
      </c>
      <c r="K17">
        <f t="shared" si="15"/>
        <v>0</v>
      </c>
      <c r="L17">
        <f t="shared" si="15"/>
        <v>0</v>
      </c>
      <c r="M17">
        <f t="shared" si="15"/>
        <v>0</v>
      </c>
      <c r="N17">
        <f t="shared" si="15"/>
        <v>0</v>
      </c>
      <c r="O17">
        <f t="shared" si="15"/>
        <v>0</v>
      </c>
      <c r="P17">
        <f t="shared" si="15"/>
        <v>0</v>
      </c>
      <c r="Q17">
        <f t="shared" si="15"/>
        <v>0</v>
      </c>
      <c r="R17">
        <f t="shared" si="15"/>
        <v>0</v>
      </c>
      <c r="S17">
        <f t="shared" si="15"/>
        <v>0</v>
      </c>
      <c r="T17">
        <f t="shared" si="15"/>
        <v>0</v>
      </c>
      <c r="U17">
        <f t="shared" si="15"/>
        <v>0</v>
      </c>
      <c r="V17">
        <f t="shared" si="15"/>
        <v>0</v>
      </c>
      <c r="W17">
        <f t="shared" si="15"/>
        <v>0</v>
      </c>
      <c r="X17">
        <f t="shared" si="15"/>
        <v>0</v>
      </c>
      <c r="Y17">
        <f t="shared" si="15"/>
        <v>0</v>
      </c>
      <c r="Z17">
        <f t="shared" si="15"/>
        <v>0</v>
      </c>
      <c r="AA17">
        <f t="shared" si="15"/>
        <v>0</v>
      </c>
      <c r="AB17">
        <f t="shared" si="15"/>
        <v>0</v>
      </c>
      <c r="AC17">
        <f t="shared" si="15"/>
        <v>0</v>
      </c>
      <c r="AD17">
        <f t="shared" si="15"/>
        <v>0</v>
      </c>
      <c r="AE17">
        <f t="shared" si="15"/>
        <v>0</v>
      </c>
      <c r="AF17">
        <f t="shared" si="15"/>
        <v>0</v>
      </c>
      <c r="AG17">
        <f t="shared" si="15"/>
        <v>0</v>
      </c>
      <c r="AH17">
        <f t="shared" si="15"/>
        <v>0</v>
      </c>
      <c r="AI17">
        <f t="shared" si="15"/>
        <v>0</v>
      </c>
      <c r="AJ17">
        <f t="shared" si="15"/>
        <v>0</v>
      </c>
      <c r="AK17">
        <f t="shared" si="15"/>
        <v>0</v>
      </c>
      <c r="AL17">
        <f t="shared" si="15"/>
        <v>0</v>
      </c>
      <c r="AM17">
        <f t="shared" si="15"/>
        <v>0</v>
      </c>
      <c r="AN17">
        <f t="shared" si="15"/>
        <v>0</v>
      </c>
      <c r="AO17">
        <f t="shared" si="15"/>
        <v>0</v>
      </c>
      <c r="AP17">
        <f t="shared" si="15"/>
        <v>0</v>
      </c>
      <c r="AQ17">
        <f t="shared" si="15"/>
        <v>0</v>
      </c>
      <c r="AR17">
        <f t="shared" si="15"/>
        <v>0</v>
      </c>
      <c r="AS17">
        <f t="shared" si="15"/>
        <v>0</v>
      </c>
      <c r="AU17">
        <f t="shared" si="9"/>
        <v>0</v>
      </c>
      <c r="AV17">
        <f t="shared" si="10"/>
        <v>0</v>
      </c>
      <c r="AW17">
        <f t="shared" si="11"/>
        <v>0</v>
      </c>
      <c r="AX17">
        <f t="shared" si="12"/>
        <v>0</v>
      </c>
      <c r="AY17">
        <f t="shared" si="13"/>
        <v>0</v>
      </c>
    </row>
    <row r="18" spans="1:51" x14ac:dyDescent="0.35">
      <c r="A18" t="s">
        <v>37</v>
      </c>
      <c r="B18">
        <f>COUNTIF(B2:B9,"ITs")</f>
        <v>0</v>
      </c>
      <c r="C18">
        <f t="shared" ref="C18:AS18" si="16">COUNTIF(C2:C9,"ITs")</f>
        <v>0</v>
      </c>
      <c r="D18">
        <f t="shared" si="16"/>
        <v>0</v>
      </c>
      <c r="E18">
        <f t="shared" si="16"/>
        <v>0</v>
      </c>
      <c r="F18">
        <f t="shared" si="16"/>
        <v>0</v>
      </c>
      <c r="G18">
        <f t="shared" si="16"/>
        <v>0</v>
      </c>
      <c r="H18">
        <f t="shared" si="16"/>
        <v>0</v>
      </c>
      <c r="I18">
        <f t="shared" si="16"/>
        <v>0</v>
      </c>
      <c r="J18">
        <f t="shared" si="16"/>
        <v>0</v>
      </c>
      <c r="K18">
        <f t="shared" si="16"/>
        <v>0</v>
      </c>
      <c r="L18">
        <f t="shared" si="16"/>
        <v>0</v>
      </c>
      <c r="M18">
        <f t="shared" si="16"/>
        <v>0</v>
      </c>
      <c r="N18">
        <f t="shared" si="16"/>
        <v>0</v>
      </c>
      <c r="O18">
        <f t="shared" si="16"/>
        <v>0</v>
      </c>
      <c r="P18">
        <f t="shared" si="16"/>
        <v>0</v>
      </c>
      <c r="Q18">
        <f t="shared" si="16"/>
        <v>0</v>
      </c>
      <c r="R18">
        <f t="shared" si="16"/>
        <v>0</v>
      </c>
      <c r="S18">
        <f t="shared" si="16"/>
        <v>0</v>
      </c>
      <c r="T18">
        <f t="shared" si="16"/>
        <v>0</v>
      </c>
      <c r="U18">
        <f t="shared" si="16"/>
        <v>0</v>
      </c>
      <c r="V18">
        <f t="shared" si="16"/>
        <v>0</v>
      </c>
      <c r="W18">
        <f t="shared" si="16"/>
        <v>0</v>
      </c>
      <c r="X18">
        <f t="shared" si="16"/>
        <v>0</v>
      </c>
      <c r="Y18">
        <f t="shared" si="16"/>
        <v>0</v>
      </c>
      <c r="Z18">
        <f t="shared" si="16"/>
        <v>0</v>
      </c>
      <c r="AA18">
        <f t="shared" si="16"/>
        <v>0</v>
      </c>
      <c r="AB18">
        <f t="shared" si="16"/>
        <v>0</v>
      </c>
      <c r="AC18">
        <f t="shared" si="16"/>
        <v>0</v>
      </c>
      <c r="AD18">
        <f t="shared" si="16"/>
        <v>0</v>
      </c>
      <c r="AE18">
        <f t="shared" si="16"/>
        <v>0</v>
      </c>
      <c r="AF18">
        <f t="shared" si="16"/>
        <v>0</v>
      </c>
      <c r="AG18">
        <f t="shared" si="16"/>
        <v>0</v>
      </c>
      <c r="AH18">
        <f t="shared" si="16"/>
        <v>0</v>
      </c>
      <c r="AI18">
        <f t="shared" si="16"/>
        <v>0</v>
      </c>
      <c r="AJ18">
        <f t="shared" si="16"/>
        <v>0</v>
      </c>
      <c r="AK18">
        <f t="shared" si="16"/>
        <v>0</v>
      </c>
      <c r="AL18">
        <f t="shared" si="16"/>
        <v>0</v>
      </c>
      <c r="AM18">
        <f t="shared" si="16"/>
        <v>1</v>
      </c>
      <c r="AN18">
        <f t="shared" si="16"/>
        <v>1</v>
      </c>
      <c r="AO18">
        <f t="shared" si="16"/>
        <v>1</v>
      </c>
      <c r="AP18">
        <f t="shared" si="16"/>
        <v>1</v>
      </c>
      <c r="AQ18">
        <f t="shared" si="16"/>
        <v>1</v>
      </c>
      <c r="AR18">
        <f t="shared" si="16"/>
        <v>1</v>
      </c>
      <c r="AS18">
        <f t="shared" si="16"/>
        <v>2</v>
      </c>
      <c r="AU18">
        <f t="shared" si="9"/>
        <v>8</v>
      </c>
      <c r="AV18">
        <f t="shared" si="10"/>
        <v>0</v>
      </c>
      <c r="AW18">
        <f t="shared" si="11"/>
        <v>0</v>
      </c>
      <c r="AX18">
        <f t="shared" si="12"/>
        <v>0</v>
      </c>
      <c r="AY18">
        <f t="shared" si="13"/>
        <v>8</v>
      </c>
    </row>
    <row r="19" spans="1:51" x14ac:dyDescent="0.35">
      <c r="A19" t="s">
        <v>38</v>
      </c>
      <c r="B19">
        <f>COUNTIF(B2:B9,"MixedTs")</f>
        <v>0</v>
      </c>
      <c r="C19">
        <f t="shared" ref="C19:AS19" si="17">COUNTIF(C2:C9,"MixedTs")</f>
        <v>0</v>
      </c>
      <c r="D19">
        <f t="shared" si="17"/>
        <v>0</v>
      </c>
      <c r="E19">
        <f t="shared" si="17"/>
        <v>0</v>
      </c>
      <c r="F19">
        <f t="shared" si="17"/>
        <v>0</v>
      </c>
      <c r="G19">
        <f t="shared" si="17"/>
        <v>0</v>
      </c>
      <c r="H19">
        <f t="shared" si="17"/>
        <v>0</v>
      </c>
      <c r="I19">
        <f t="shared" si="17"/>
        <v>0</v>
      </c>
      <c r="J19">
        <f t="shared" si="17"/>
        <v>0</v>
      </c>
      <c r="K19">
        <f t="shared" si="17"/>
        <v>0</v>
      </c>
      <c r="L19">
        <f t="shared" si="17"/>
        <v>0</v>
      </c>
      <c r="M19">
        <f t="shared" si="17"/>
        <v>0</v>
      </c>
      <c r="N19">
        <f t="shared" si="17"/>
        <v>0</v>
      </c>
      <c r="O19">
        <f t="shared" si="17"/>
        <v>0</v>
      </c>
      <c r="P19">
        <f t="shared" si="17"/>
        <v>0</v>
      </c>
      <c r="Q19">
        <f t="shared" si="17"/>
        <v>0</v>
      </c>
      <c r="R19">
        <f t="shared" si="17"/>
        <v>0</v>
      </c>
      <c r="S19">
        <f t="shared" si="17"/>
        <v>0</v>
      </c>
      <c r="T19">
        <f t="shared" si="17"/>
        <v>0</v>
      </c>
      <c r="U19">
        <f t="shared" si="17"/>
        <v>0</v>
      </c>
      <c r="V19">
        <f t="shared" si="17"/>
        <v>0</v>
      </c>
      <c r="W19">
        <f t="shared" si="17"/>
        <v>0</v>
      </c>
      <c r="X19">
        <f t="shared" si="17"/>
        <v>0</v>
      </c>
      <c r="Y19">
        <f t="shared" si="17"/>
        <v>0</v>
      </c>
      <c r="Z19">
        <f t="shared" si="17"/>
        <v>0</v>
      </c>
      <c r="AA19">
        <f t="shared" si="17"/>
        <v>0</v>
      </c>
      <c r="AB19">
        <f t="shared" si="17"/>
        <v>0</v>
      </c>
      <c r="AC19">
        <f t="shared" si="17"/>
        <v>0</v>
      </c>
      <c r="AD19">
        <f t="shared" si="17"/>
        <v>0</v>
      </c>
      <c r="AE19">
        <f t="shared" si="17"/>
        <v>0</v>
      </c>
      <c r="AF19">
        <f t="shared" si="17"/>
        <v>0</v>
      </c>
      <c r="AG19">
        <f t="shared" si="17"/>
        <v>0</v>
      </c>
      <c r="AH19">
        <f t="shared" si="17"/>
        <v>0</v>
      </c>
      <c r="AI19">
        <f t="shared" si="17"/>
        <v>0</v>
      </c>
      <c r="AJ19">
        <f t="shared" si="17"/>
        <v>0</v>
      </c>
      <c r="AK19">
        <f t="shared" si="17"/>
        <v>0</v>
      </c>
      <c r="AL19">
        <f t="shared" si="17"/>
        <v>0</v>
      </c>
      <c r="AM19">
        <f t="shared" si="17"/>
        <v>0</v>
      </c>
      <c r="AN19">
        <f t="shared" si="17"/>
        <v>0</v>
      </c>
      <c r="AO19">
        <f t="shared" si="17"/>
        <v>0</v>
      </c>
      <c r="AP19">
        <f t="shared" si="17"/>
        <v>0</v>
      </c>
      <c r="AQ19">
        <f t="shared" si="17"/>
        <v>0</v>
      </c>
      <c r="AR19">
        <f t="shared" si="17"/>
        <v>0</v>
      </c>
      <c r="AS19">
        <f t="shared" si="17"/>
        <v>0</v>
      </c>
      <c r="AU19">
        <f t="shared" si="9"/>
        <v>0</v>
      </c>
      <c r="AV19">
        <f t="shared" si="10"/>
        <v>0</v>
      </c>
      <c r="AW19">
        <f t="shared" si="11"/>
        <v>0</v>
      </c>
      <c r="AX19">
        <f t="shared" si="12"/>
        <v>0</v>
      </c>
      <c r="AY19">
        <f t="shared" si="13"/>
        <v>0</v>
      </c>
    </row>
    <row r="20" spans="1:51" x14ac:dyDescent="0.35">
      <c r="A20" t="s">
        <v>1</v>
      </c>
      <c r="B20">
        <f>COUNTIF(B2:B9,"UD")</f>
        <v>0</v>
      </c>
      <c r="C20">
        <f t="shared" ref="C20:AS20" si="18">COUNTIF(C2:C9,"UD")</f>
        <v>0</v>
      </c>
      <c r="D20">
        <f t="shared" si="18"/>
        <v>0</v>
      </c>
      <c r="E20">
        <f t="shared" si="18"/>
        <v>0</v>
      </c>
      <c r="F20">
        <f t="shared" si="18"/>
        <v>0</v>
      </c>
      <c r="G20">
        <f t="shared" si="18"/>
        <v>0</v>
      </c>
      <c r="H20">
        <f t="shared" si="18"/>
        <v>0</v>
      </c>
      <c r="I20">
        <f t="shared" si="18"/>
        <v>0</v>
      </c>
      <c r="J20">
        <f t="shared" si="18"/>
        <v>0</v>
      </c>
      <c r="K20">
        <f t="shared" si="18"/>
        <v>0</v>
      </c>
      <c r="L20">
        <f t="shared" si="18"/>
        <v>0</v>
      </c>
      <c r="M20">
        <f t="shared" si="18"/>
        <v>0</v>
      </c>
      <c r="N20">
        <f t="shared" si="18"/>
        <v>0</v>
      </c>
      <c r="O20">
        <f t="shared" si="18"/>
        <v>0</v>
      </c>
      <c r="P20">
        <f t="shared" si="18"/>
        <v>0</v>
      </c>
      <c r="Q20">
        <f t="shared" si="18"/>
        <v>0</v>
      </c>
      <c r="R20">
        <f t="shared" si="18"/>
        <v>0</v>
      </c>
      <c r="S20">
        <f t="shared" si="18"/>
        <v>1</v>
      </c>
      <c r="T20">
        <f t="shared" si="18"/>
        <v>8</v>
      </c>
      <c r="U20">
        <f t="shared" si="18"/>
        <v>8</v>
      </c>
      <c r="V20">
        <f t="shared" si="18"/>
        <v>6</v>
      </c>
      <c r="W20">
        <f t="shared" si="18"/>
        <v>2</v>
      </c>
      <c r="X20">
        <f t="shared" si="18"/>
        <v>1</v>
      </c>
      <c r="Y20">
        <f t="shared" si="18"/>
        <v>0</v>
      </c>
      <c r="Z20">
        <f t="shared" si="18"/>
        <v>0</v>
      </c>
      <c r="AA20">
        <f t="shared" si="18"/>
        <v>0</v>
      </c>
      <c r="AB20">
        <f t="shared" si="18"/>
        <v>0</v>
      </c>
      <c r="AC20">
        <f t="shared" si="18"/>
        <v>0</v>
      </c>
      <c r="AD20">
        <f t="shared" si="18"/>
        <v>0</v>
      </c>
      <c r="AE20">
        <f t="shared" si="18"/>
        <v>0</v>
      </c>
      <c r="AF20">
        <f t="shared" si="18"/>
        <v>0</v>
      </c>
      <c r="AG20">
        <f t="shared" si="18"/>
        <v>0</v>
      </c>
      <c r="AH20">
        <f t="shared" si="18"/>
        <v>0</v>
      </c>
      <c r="AI20">
        <f t="shared" si="18"/>
        <v>0</v>
      </c>
      <c r="AJ20">
        <f t="shared" si="18"/>
        <v>0</v>
      </c>
      <c r="AK20">
        <f t="shared" si="18"/>
        <v>0</v>
      </c>
      <c r="AL20">
        <f t="shared" si="18"/>
        <v>0</v>
      </c>
      <c r="AM20">
        <f t="shared" si="18"/>
        <v>0</v>
      </c>
      <c r="AN20">
        <f t="shared" si="18"/>
        <v>0</v>
      </c>
      <c r="AO20">
        <f t="shared" si="18"/>
        <v>0</v>
      </c>
      <c r="AP20">
        <f t="shared" si="18"/>
        <v>0</v>
      </c>
      <c r="AQ20">
        <f t="shared" si="18"/>
        <v>0</v>
      </c>
      <c r="AR20">
        <f t="shared" si="18"/>
        <v>0</v>
      </c>
      <c r="AS20">
        <f t="shared" si="18"/>
        <v>0</v>
      </c>
      <c r="AU20">
        <f t="shared" si="9"/>
        <v>26</v>
      </c>
      <c r="AV20">
        <f t="shared" si="10"/>
        <v>0</v>
      </c>
      <c r="AW20">
        <f t="shared" si="11"/>
        <v>26</v>
      </c>
      <c r="AX20">
        <f t="shared" si="12"/>
        <v>0</v>
      </c>
      <c r="AY20">
        <f t="shared" si="13"/>
        <v>0</v>
      </c>
    </row>
    <row r="21" spans="1:51" x14ac:dyDescent="0.35">
      <c r="A21" t="s">
        <v>3</v>
      </c>
      <c r="B21">
        <f>COUNTIF(B2:B9,"LSD")</f>
        <v>0</v>
      </c>
      <c r="C21">
        <f t="shared" ref="C21:AS21" si="19">COUNTIF(C2:C9,"LSD")</f>
        <v>0</v>
      </c>
      <c r="D21">
        <f t="shared" si="19"/>
        <v>0</v>
      </c>
      <c r="E21">
        <f t="shared" si="19"/>
        <v>0</v>
      </c>
      <c r="F21">
        <f t="shared" si="19"/>
        <v>0</v>
      </c>
      <c r="G21">
        <f t="shared" si="19"/>
        <v>0</v>
      </c>
      <c r="H21">
        <f t="shared" si="19"/>
        <v>0</v>
      </c>
      <c r="I21">
        <f t="shared" si="19"/>
        <v>0</v>
      </c>
      <c r="J21">
        <f t="shared" si="19"/>
        <v>0</v>
      </c>
      <c r="K21">
        <f t="shared" si="19"/>
        <v>0</v>
      </c>
      <c r="L21">
        <f t="shared" si="19"/>
        <v>0</v>
      </c>
      <c r="M21">
        <f t="shared" si="19"/>
        <v>0</v>
      </c>
      <c r="N21">
        <f t="shared" si="19"/>
        <v>0</v>
      </c>
      <c r="O21">
        <f t="shared" si="19"/>
        <v>0</v>
      </c>
      <c r="P21">
        <f t="shared" si="19"/>
        <v>0</v>
      </c>
      <c r="Q21">
        <f t="shared" si="19"/>
        <v>0</v>
      </c>
      <c r="R21">
        <f t="shared" si="19"/>
        <v>0</v>
      </c>
      <c r="S21">
        <f t="shared" si="19"/>
        <v>0</v>
      </c>
      <c r="T21">
        <f t="shared" si="19"/>
        <v>0</v>
      </c>
      <c r="U21">
        <f t="shared" si="19"/>
        <v>0</v>
      </c>
      <c r="V21">
        <f t="shared" si="19"/>
        <v>2</v>
      </c>
      <c r="W21">
        <f t="shared" si="19"/>
        <v>6</v>
      </c>
      <c r="X21">
        <f t="shared" si="19"/>
        <v>7</v>
      </c>
      <c r="Y21">
        <f t="shared" si="19"/>
        <v>8</v>
      </c>
      <c r="Z21">
        <f t="shared" si="19"/>
        <v>8</v>
      </c>
      <c r="AA21">
        <f t="shared" si="19"/>
        <v>8</v>
      </c>
      <c r="AB21">
        <f t="shared" si="19"/>
        <v>8</v>
      </c>
      <c r="AC21">
        <f t="shared" si="19"/>
        <v>8</v>
      </c>
      <c r="AD21">
        <f t="shared" si="19"/>
        <v>8</v>
      </c>
      <c r="AE21">
        <f t="shared" si="19"/>
        <v>8</v>
      </c>
      <c r="AF21">
        <f t="shared" si="19"/>
        <v>8</v>
      </c>
      <c r="AG21">
        <f t="shared" si="19"/>
        <v>8</v>
      </c>
      <c r="AH21">
        <f t="shared" si="19"/>
        <v>8</v>
      </c>
      <c r="AI21">
        <f t="shared" si="19"/>
        <v>8</v>
      </c>
      <c r="AJ21">
        <f t="shared" si="19"/>
        <v>7</v>
      </c>
      <c r="AK21">
        <f t="shared" si="19"/>
        <v>7</v>
      </c>
      <c r="AL21">
        <f t="shared" si="19"/>
        <v>7</v>
      </c>
      <c r="AM21">
        <f t="shared" si="19"/>
        <v>6</v>
      </c>
      <c r="AN21">
        <f t="shared" si="19"/>
        <v>6</v>
      </c>
      <c r="AO21">
        <f t="shared" si="19"/>
        <v>6</v>
      </c>
      <c r="AP21">
        <f t="shared" si="19"/>
        <v>6</v>
      </c>
      <c r="AQ21">
        <f t="shared" si="19"/>
        <v>6</v>
      </c>
      <c r="AR21">
        <f t="shared" si="19"/>
        <v>6</v>
      </c>
      <c r="AS21">
        <f t="shared" si="19"/>
        <v>5</v>
      </c>
      <c r="AU21">
        <f t="shared" si="9"/>
        <v>165</v>
      </c>
      <c r="AV21">
        <f t="shared" si="10"/>
        <v>0</v>
      </c>
      <c r="AW21">
        <f t="shared" si="11"/>
        <v>31</v>
      </c>
      <c r="AX21">
        <f t="shared" si="12"/>
        <v>72</v>
      </c>
      <c r="AY21">
        <f t="shared" si="13"/>
        <v>62</v>
      </c>
    </row>
    <row r="22" spans="1:51" x14ac:dyDescent="0.35">
      <c r="A22" t="s">
        <v>32</v>
      </c>
      <c r="B22">
        <f>COUNTIF(B2:B9,"WSD")</f>
        <v>0</v>
      </c>
      <c r="C22">
        <f t="shared" ref="C22:AS22" si="20">COUNTIF(C2:C9,"WSD")</f>
        <v>0</v>
      </c>
      <c r="D22">
        <f t="shared" si="20"/>
        <v>0</v>
      </c>
      <c r="E22">
        <f t="shared" si="20"/>
        <v>0</v>
      </c>
      <c r="F22">
        <f t="shared" si="20"/>
        <v>0</v>
      </c>
      <c r="G22">
        <f t="shared" si="20"/>
        <v>0</v>
      </c>
      <c r="H22">
        <f t="shared" si="20"/>
        <v>0</v>
      </c>
      <c r="I22">
        <f t="shared" si="20"/>
        <v>0</v>
      </c>
      <c r="J22">
        <f t="shared" si="20"/>
        <v>0</v>
      </c>
      <c r="K22">
        <f t="shared" si="20"/>
        <v>0</v>
      </c>
      <c r="L22">
        <f t="shared" si="20"/>
        <v>0</v>
      </c>
      <c r="M22">
        <f t="shared" si="20"/>
        <v>0</v>
      </c>
      <c r="N22">
        <f t="shared" si="20"/>
        <v>0</v>
      </c>
      <c r="O22">
        <f t="shared" si="20"/>
        <v>0</v>
      </c>
      <c r="P22">
        <f t="shared" si="20"/>
        <v>0</v>
      </c>
      <c r="Q22">
        <f t="shared" si="20"/>
        <v>0</v>
      </c>
      <c r="R22">
        <f t="shared" si="20"/>
        <v>0</v>
      </c>
      <c r="S22">
        <f t="shared" si="20"/>
        <v>0</v>
      </c>
      <c r="T22">
        <f t="shared" si="20"/>
        <v>0</v>
      </c>
      <c r="U22">
        <f t="shared" si="20"/>
        <v>0</v>
      </c>
      <c r="V22">
        <f t="shared" si="20"/>
        <v>0</v>
      </c>
      <c r="W22">
        <f t="shared" si="20"/>
        <v>0</v>
      </c>
      <c r="X22">
        <f t="shared" si="20"/>
        <v>0</v>
      </c>
      <c r="Y22">
        <f t="shared" si="20"/>
        <v>0</v>
      </c>
      <c r="Z22">
        <f t="shared" si="20"/>
        <v>0</v>
      </c>
      <c r="AA22">
        <f t="shared" si="20"/>
        <v>0</v>
      </c>
      <c r="AB22">
        <f t="shared" si="20"/>
        <v>0</v>
      </c>
      <c r="AC22">
        <f t="shared" si="20"/>
        <v>0</v>
      </c>
      <c r="AD22">
        <f t="shared" si="20"/>
        <v>0</v>
      </c>
      <c r="AE22">
        <f t="shared" si="20"/>
        <v>0</v>
      </c>
      <c r="AF22">
        <f t="shared" si="20"/>
        <v>0</v>
      </c>
      <c r="AG22">
        <f t="shared" si="20"/>
        <v>0</v>
      </c>
      <c r="AH22">
        <f t="shared" si="20"/>
        <v>0</v>
      </c>
      <c r="AI22">
        <f t="shared" si="20"/>
        <v>0</v>
      </c>
      <c r="AJ22">
        <f t="shared" si="20"/>
        <v>0</v>
      </c>
      <c r="AK22">
        <f t="shared" si="20"/>
        <v>0</v>
      </c>
      <c r="AL22">
        <f t="shared" si="20"/>
        <v>0</v>
      </c>
      <c r="AM22">
        <f t="shared" si="20"/>
        <v>0</v>
      </c>
      <c r="AN22">
        <f t="shared" si="20"/>
        <v>0</v>
      </c>
      <c r="AO22">
        <f t="shared" si="20"/>
        <v>0</v>
      </c>
      <c r="AP22">
        <f t="shared" si="20"/>
        <v>0</v>
      </c>
      <c r="AQ22">
        <f t="shared" si="20"/>
        <v>0</v>
      </c>
      <c r="AR22">
        <f t="shared" si="20"/>
        <v>0</v>
      </c>
      <c r="AS22">
        <f t="shared" si="20"/>
        <v>0</v>
      </c>
      <c r="AU22">
        <f t="shared" si="9"/>
        <v>0</v>
      </c>
      <c r="AV22">
        <f t="shared" si="10"/>
        <v>0</v>
      </c>
      <c r="AW22">
        <f t="shared" si="11"/>
        <v>0</v>
      </c>
      <c r="AX22">
        <f t="shared" si="12"/>
        <v>0</v>
      </c>
      <c r="AY22">
        <f t="shared" si="13"/>
        <v>0</v>
      </c>
    </row>
    <row r="23" spans="1:51" x14ac:dyDescent="0.35">
      <c r="A23" t="s">
        <v>39</v>
      </c>
      <c r="B23">
        <f>COUNTIF(B2:B9,"nonat")</f>
        <v>0</v>
      </c>
      <c r="C23">
        <f t="shared" ref="C23:AS23" si="21">COUNTIF(C2:C9,"nonat")</f>
        <v>0</v>
      </c>
      <c r="D23">
        <f t="shared" si="21"/>
        <v>0</v>
      </c>
      <c r="E23">
        <f t="shared" si="21"/>
        <v>0</v>
      </c>
      <c r="F23">
        <f t="shared" si="21"/>
        <v>0</v>
      </c>
      <c r="G23">
        <f t="shared" si="21"/>
        <v>0</v>
      </c>
      <c r="H23">
        <f t="shared" si="21"/>
        <v>0</v>
      </c>
      <c r="I23">
        <f t="shared" si="21"/>
        <v>0</v>
      </c>
      <c r="J23">
        <f t="shared" si="21"/>
        <v>0</v>
      </c>
      <c r="K23">
        <f t="shared" si="21"/>
        <v>0</v>
      </c>
      <c r="L23">
        <f t="shared" si="21"/>
        <v>0</v>
      </c>
      <c r="M23">
        <f t="shared" si="21"/>
        <v>0</v>
      </c>
      <c r="N23">
        <f t="shared" si="21"/>
        <v>0</v>
      </c>
      <c r="O23">
        <f t="shared" si="21"/>
        <v>0</v>
      </c>
      <c r="P23">
        <f t="shared" si="21"/>
        <v>0</v>
      </c>
      <c r="Q23">
        <f t="shared" si="21"/>
        <v>0</v>
      </c>
      <c r="R23">
        <f t="shared" si="21"/>
        <v>0</v>
      </c>
      <c r="S23">
        <f t="shared" si="21"/>
        <v>0</v>
      </c>
      <c r="T23">
        <f t="shared" si="21"/>
        <v>0</v>
      </c>
      <c r="U23">
        <f t="shared" si="21"/>
        <v>0</v>
      </c>
      <c r="V23">
        <f t="shared" si="21"/>
        <v>0</v>
      </c>
      <c r="W23">
        <f t="shared" si="21"/>
        <v>0</v>
      </c>
      <c r="X23">
        <f t="shared" si="21"/>
        <v>0</v>
      </c>
      <c r="Y23">
        <f t="shared" si="21"/>
        <v>0</v>
      </c>
      <c r="Z23">
        <f t="shared" si="21"/>
        <v>0</v>
      </c>
      <c r="AA23">
        <f t="shared" si="21"/>
        <v>0</v>
      </c>
      <c r="AB23">
        <f t="shared" si="21"/>
        <v>0</v>
      </c>
      <c r="AC23">
        <f t="shared" si="21"/>
        <v>0</v>
      </c>
      <c r="AD23">
        <f t="shared" si="21"/>
        <v>0</v>
      </c>
      <c r="AE23">
        <f t="shared" si="21"/>
        <v>0</v>
      </c>
      <c r="AF23">
        <f t="shared" si="21"/>
        <v>0</v>
      </c>
      <c r="AG23">
        <f t="shared" si="21"/>
        <v>0</v>
      </c>
      <c r="AH23">
        <f t="shared" si="21"/>
        <v>0</v>
      </c>
      <c r="AI23">
        <f t="shared" si="21"/>
        <v>0</v>
      </c>
      <c r="AJ23">
        <f t="shared" si="21"/>
        <v>0</v>
      </c>
      <c r="AK23">
        <f t="shared" si="21"/>
        <v>0</v>
      </c>
      <c r="AL23">
        <f t="shared" si="21"/>
        <v>0</v>
      </c>
      <c r="AM23">
        <f t="shared" si="21"/>
        <v>0</v>
      </c>
      <c r="AN23">
        <f t="shared" si="21"/>
        <v>0</v>
      </c>
      <c r="AO23">
        <f t="shared" si="21"/>
        <v>0</v>
      </c>
      <c r="AP23">
        <f t="shared" si="21"/>
        <v>0</v>
      </c>
      <c r="AQ23">
        <f t="shared" si="21"/>
        <v>0</v>
      </c>
      <c r="AR23">
        <f t="shared" si="21"/>
        <v>0</v>
      </c>
      <c r="AS23">
        <f t="shared" si="21"/>
        <v>0</v>
      </c>
      <c r="AU23">
        <f t="shared" si="9"/>
        <v>0</v>
      </c>
      <c r="AV23">
        <f t="shared" si="10"/>
        <v>0</v>
      </c>
      <c r="AW23">
        <f t="shared" si="11"/>
        <v>0</v>
      </c>
      <c r="AX23">
        <f t="shared" si="12"/>
        <v>0</v>
      </c>
      <c r="AY23">
        <f t="shared" si="13"/>
        <v>0</v>
      </c>
    </row>
    <row r="25" spans="1:51" x14ac:dyDescent="0.35">
      <c r="B25">
        <f>SUM(B13:B23)</f>
        <v>8</v>
      </c>
      <c r="C25">
        <f t="shared" ref="C25:AS25" si="22">SUM(C13:C23)</f>
        <v>8</v>
      </c>
      <c r="D25">
        <f t="shared" si="22"/>
        <v>8</v>
      </c>
      <c r="E25">
        <f t="shared" si="22"/>
        <v>8</v>
      </c>
      <c r="F25">
        <f t="shared" si="22"/>
        <v>8</v>
      </c>
      <c r="G25">
        <f t="shared" si="22"/>
        <v>8</v>
      </c>
      <c r="H25">
        <f t="shared" si="22"/>
        <v>8</v>
      </c>
      <c r="I25">
        <f t="shared" si="22"/>
        <v>8</v>
      </c>
      <c r="J25">
        <f t="shared" si="22"/>
        <v>8</v>
      </c>
      <c r="K25">
        <f t="shared" si="22"/>
        <v>8</v>
      </c>
      <c r="L25">
        <f t="shared" si="22"/>
        <v>8</v>
      </c>
      <c r="M25">
        <f t="shared" si="22"/>
        <v>8</v>
      </c>
      <c r="N25">
        <f t="shared" si="22"/>
        <v>8</v>
      </c>
      <c r="O25">
        <f t="shared" si="22"/>
        <v>8</v>
      </c>
      <c r="P25">
        <f t="shared" si="22"/>
        <v>8</v>
      </c>
      <c r="Q25">
        <f t="shared" si="22"/>
        <v>8</v>
      </c>
      <c r="R25">
        <f t="shared" si="22"/>
        <v>8</v>
      </c>
      <c r="S25">
        <f t="shared" si="22"/>
        <v>8</v>
      </c>
      <c r="T25">
        <f t="shared" si="22"/>
        <v>8</v>
      </c>
      <c r="U25">
        <f t="shared" si="22"/>
        <v>8</v>
      </c>
      <c r="V25">
        <f t="shared" si="22"/>
        <v>8</v>
      </c>
      <c r="W25">
        <f t="shared" si="22"/>
        <v>8</v>
      </c>
      <c r="X25">
        <f t="shared" si="22"/>
        <v>8</v>
      </c>
      <c r="Y25">
        <f t="shared" si="22"/>
        <v>8</v>
      </c>
      <c r="Z25">
        <f t="shared" si="22"/>
        <v>8</v>
      </c>
      <c r="AA25">
        <f t="shared" si="22"/>
        <v>8</v>
      </c>
      <c r="AB25">
        <f t="shared" si="22"/>
        <v>8</v>
      </c>
      <c r="AC25">
        <f t="shared" si="22"/>
        <v>8</v>
      </c>
      <c r="AD25">
        <f t="shared" si="22"/>
        <v>8</v>
      </c>
      <c r="AE25">
        <f t="shared" si="22"/>
        <v>8</v>
      </c>
      <c r="AF25">
        <f t="shared" si="22"/>
        <v>8</v>
      </c>
      <c r="AG25">
        <f t="shared" si="22"/>
        <v>8</v>
      </c>
      <c r="AH25">
        <f t="shared" si="22"/>
        <v>8</v>
      </c>
      <c r="AI25">
        <f t="shared" si="22"/>
        <v>8</v>
      </c>
      <c r="AJ25">
        <f t="shared" si="22"/>
        <v>8</v>
      </c>
      <c r="AK25">
        <f t="shared" si="22"/>
        <v>8</v>
      </c>
      <c r="AL25">
        <f t="shared" si="22"/>
        <v>8</v>
      </c>
      <c r="AM25">
        <f t="shared" si="22"/>
        <v>8</v>
      </c>
      <c r="AN25">
        <f t="shared" si="22"/>
        <v>8</v>
      </c>
      <c r="AO25">
        <f t="shared" si="22"/>
        <v>8</v>
      </c>
      <c r="AP25">
        <f t="shared" si="22"/>
        <v>8</v>
      </c>
      <c r="AQ25">
        <f t="shared" si="22"/>
        <v>8</v>
      </c>
      <c r="AR25">
        <f t="shared" si="22"/>
        <v>8</v>
      </c>
      <c r="AS25">
        <f t="shared" si="22"/>
        <v>8</v>
      </c>
      <c r="AU25">
        <f>SUM(AU13:AU23)</f>
        <v>352</v>
      </c>
      <c r="AV25">
        <f t="shared" ref="AV25:AY25" si="23">SUM(AV13:AV23)</f>
        <v>88</v>
      </c>
      <c r="AW25">
        <f t="shared" si="23"/>
        <v>112</v>
      </c>
      <c r="AX25">
        <f t="shared" si="23"/>
        <v>72</v>
      </c>
      <c r="AY25">
        <f t="shared" si="23"/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7802-4BEA-408B-A6FC-4AC701C508AB}">
  <dimension ref="A1:AY19"/>
  <sheetViews>
    <sheetView tabSelected="1" topLeftCell="AF1" workbookViewId="0">
      <selection activeCell="AY19" sqref="AY19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49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menu'!B2="UASC"),"nonat",IF('full menu'!B2="X","X",""))))))</f>
        <v>X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menu'!C2="UASC"),"nonat",IF('full menu'!C2="X","X",""))))))</f>
        <v>X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menu'!D2="UASC"),"nonat",IF('full menu'!D2="X","X",""))))))</f>
        <v>X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menu'!E2="UASC"),"nonat",IF('full menu'!E2="X","X",""))))))</f>
        <v>X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menu'!F2="UASC"),"nonat",IF('full menu'!F2="X","X",""))))))</f>
        <v>X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menu'!G2="UASC"),"nonat",IF('full menu'!G2="X","X",""))))))</f>
        <v>X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menu'!H2="UASC"),"nonat",IF('full menu'!H2="X","X",""))))))</f>
        <v>X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menu'!I2="UASC"),"nonat",IF('full menu'!I2="X","X",""))))))</f>
        <v>X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menu'!J2="UASC"),"nonat",IF('full menu'!J2="X","X",""))))))</f>
        <v>X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menu'!K2="UASC"),"nonat",IF('full menu'!K2="X","X",""))))))</f>
        <v>X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menu'!L2="UASC"),"nonat",IF('full menu'!L2="X","X",""))))))</f>
        <v>X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menu'!M2="UASC"),"nonat",IF('full menu'!M2="X","X",""))))))</f>
        <v>X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menu'!N2="UASC"),"nonat",IF('full menu'!N2="X","X",""))))))</f>
        <v>X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menu'!O2="UASC"),"nonat",IF('full menu'!O2="X","X",""))))))</f>
        <v>X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menu'!P2="UASC"),"nonat",IF('full menu'!P2="X","X",""))))))</f>
        <v>X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menu'!Q2="UASC"),"nonat",IF('full menu'!Q2="X","X",""))))))</f>
        <v>X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menu'!R2="UASC"),"nonat",IF('full menu'!R2="X","X",""))))))</f>
        <v>X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menu'!S2="UASC"),"nonat",IF('full menu'!S2="X","X",""))))))</f>
        <v>X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menu'!T2="UASC"),"nonat",IF('full menu'!T2="X","X",""))))))</f>
        <v>inter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menu'!U2="UASC"),"nonat",IF('full menu'!U2="X","X",""))))))</f>
        <v>inter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menu'!V2="UASC"),"nonat",IF('full menu'!V2="X","X",""))))))</f>
        <v>inter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menu'!W2="UASC"),"nonat",IF('full menu'!W2="X","X",""))))))</f>
        <v>subst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menu'!X2="UASC"),"nonat",IF('full menu'!X2="X","X",""))))))</f>
        <v>subst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menu'!Y2="UASC"),"nonat",IF('full menu'!Y2="X","X",""))))))</f>
        <v>subst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menu'!Z2="UASC"),"nonat",IF('full menu'!Z2="X","X",""))))))</f>
        <v>subst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menu'!AA2="UASC"),"nonat",IF('full menu'!AA2="X","X",""))))))</f>
        <v>subst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menu'!AB2="UASC"),"nonat",IF('full menu'!AB2="X","X",""))))))</f>
        <v>subst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menu'!AC2="UASC"),"nonat",IF('full menu'!AC2="X","X",""))))))</f>
        <v>subst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menu'!AD2="UASC"),"nonat",IF('full menu'!AD2="X","X",""))))))</f>
        <v>subst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menu'!AE2="UASC"),"nonat",IF('full menu'!AE2="X","X",""))))))</f>
        <v>subst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menu'!AF2="UASC"),"nonat",IF('full menu'!AF2="X","X",""))))))</f>
        <v>subst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menu'!AG2="UASC"),"nonat",IF('full menu'!AG2="X","X",""))))))</f>
        <v>subst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menu'!AH2="UASC"),"nonat",IF('full menu'!AH2="X","X",""))))))</f>
        <v>subst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menu'!AI2="UASC"),"nonat",IF('full menu'!AI2="X","X",""))))))</f>
        <v>subst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menu'!AJ2="UASC"),"nonat",IF('full menu'!AJ2="X","X",""))))))</f>
        <v>subst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menu'!AK2="UASC"),"nonat",IF('full menu'!AK2="X","X",""))))))</f>
        <v>subst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menu'!AL2="UASC"),"nonat",IF('full menu'!AL2="X","X",""))))))</f>
        <v>subst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menu'!AM2="UASC"),"nonat",IF('full menu'!AM2="X","X",""))))))</f>
        <v>subst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menu'!AN2="UASC"),"nonat",IF('full menu'!AN2="X","X",""))))))</f>
        <v>subst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menu'!AO2="UASC"),"nonat",IF('full menu'!AO2="X","X",""))))))</f>
        <v>subst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menu'!AP2="UASC"),"nonat",IF('full menu'!AP2="X","X",""))))))</f>
        <v>subst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menu'!AQ2="UASC"),"nonat",IF('full menu'!AQ2="X","X",""))))))</f>
        <v>subst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menu'!AR2="UASC"),"nonat",IF('full menu'!AR2="X","X",""))))))</f>
        <v>subst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menu'!AS2="UASC"),"nonat",IF('full menu'!AS2="X","X",""))))))</f>
        <v>subst</v>
      </c>
    </row>
    <row r="3" spans="1:51" x14ac:dyDescent="0.35">
      <c r="A3" t="s">
        <v>50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menu'!B3="UASC"),"nonat",IF('full menu'!B3="X","X",""))))))</f>
        <v>X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menu'!C3="UASC"),"nonat",IF('full menu'!C3="X","X",""))))))</f>
        <v>X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menu'!D3="UASC"),"nonat",IF('full menu'!D3="X","X",""))))))</f>
        <v>X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menu'!E3="UASC"),"nonat",IF('full menu'!E3="X","X",""))))))</f>
        <v>X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menu'!F3="UASC"),"nonat",IF('full menu'!F3="X","X",""))))))</f>
        <v>X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menu'!G3="UASC"),"nonat",IF('full menu'!G3="X","X",""))))))</f>
        <v>X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menu'!H3="UASC"),"nonat",IF('full menu'!H3="X","X",""))))))</f>
        <v>X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menu'!I3="UASC"),"nonat",IF('full menu'!I3="X","X",""))))))</f>
        <v>X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menu'!J3="UASC"),"nonat",IF('full menu'!J3="X","X",""))))))</f>
        <v>X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menu'!K3="UASC"),"nonat",IF('full menu'!K3="X","X",""))))))</f>
        <v>X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menu'!L3="UASC"),"nonat",IF('full menu'!L3="X","X",""))))))</f>
        <v>X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menu'!M3="UASC"),"nonat",IF('full menu'!M3="X","X",""))))))</f>
        <v>X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menu'!N3="UASC"),"nonat",IF('full menu'!N3="X","X",""))))))</f>
        <v>X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menu'!O3="UASC"),"nonat",IF('full menu'!O3="X","X",""))))))</f>
        <v>X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menu'!P3="UASC"),"nonat",IF('full menu'!P3="X","X",""))))))</f>
        <v>X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menu'!Q3="UASC"),"nonat",IF('full menu'!Q3="X","X",""))))))</f>
        <v>X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menu'!R3="UASC"),"nonat",IF('full menu'!R3="X","X",""))))))</f>
        <v>X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menu'!S3="UASC"),"nonat",IF('full menu'!S3="X","X",""))))))</f>
        <v>X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menu'!T3="UASC"),"nonat",IF('full menu'!T3="X","X",""))))))</f>
        <v>inter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menu'!U3="UASC"),"nonat",IF('full menu'!U3="X","X",""))))))</f>
        <v>inter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menu'!V3="UASC"),"nonat",IF('full menu'!V3="X","X",""))))))</f>
        <v>inter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menu'!W3="UASC"),"nonat",IF('full menu'!W3="X","X",""))))))</f>
        <v>subst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menu'!X3="UASC"),"nonat",IF('full menu'!X3="X","X",""))))))</f>
        <v>subst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menu'!Y3="UASC"),"nonat",IF('full menu'!Y3="X","X",""))))))</f>
        <v>subst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menu'!Z3="UASC"),"nonat",IF('full menu'!Z3="X","X",""))))))</f>
        <v>subst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menu'!AA3="UASC"),"nonat",IF('full menu'!AA3="X","X",""))))))</f>
        <v>subst</v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menu'!AB3="UASC"),"nonat",IF('full menu'!AB3="X","X",""))))))</f>
        <v>subst</v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menu'!AC3="UASC"),"nonat",IF('full menu'!AC3="X","X",""))))))</f>
        <v>subst</v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menu'!AD3="UASC"),"nonat",IF('full menu'!AD3="X","X",""))))))</f>
        <v>subst</v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menu'!AE3="UASC"),"nonat",IF('full menu'!AE3="X","X",""))))))</f>
        <v>subst</v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menu'!AF3="UASC"),"nonat",IF('full menu'!AF3="X","X",""))))))</f>
        <v>subst</v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menu'!AG3="UASC"),"nonat",IF('full menu'!AG3="X","X",""))))))</f>
        <v>subst</v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menu'!AH3="UASC"),"nonat",IF('full menu'!AH3="X","X",""))))))</f>
        <v>subst</v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menu'!AI3="UASC"),"nonat",IF('full menu'!AI3="X","X",""))))))</f>
        <v>subst</v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menu'!AJ3="UASC"),"nonat",IF('full menu'!AJ3="X","X",""))))))</f>
        <v>subst</v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menu'!AK3="UASC"),"nonat",IF('full menu'!AK3="X","X",""))))))</f>
        <v>subst</v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menu'!AL3="UASC"),"nonat",IF('full menu'!AL3="X","X",""))))))</f>
        <v>subst</v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menu'!AM3="UASC"),"nonat",IF('full menu'!AM3="X","X",""))))))</f>
        <v>subst</v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menu'!AN3="UASC"),"nonat",IF('full menu'!AN3="X","X",""))))))</f>
        <v>subst</v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menu'!AO3="UASC"),"nonat",IF('full menu'!AO3="X","X",""))))))</f>
        <v>subst</v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menu'!AP3="UASC"),"nonat",IF('full menu'!AP3="X","X",""))))))</f>
        <v>subst</v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menu'!AQ3="UASC"),"nonat",IF('full menu'!AQ3="X","X",""))))))</f>
        <v>subst</v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menu'!AR3="UASC"),"nonat",IF('full menu'!AR3="X","X",""))))))</f>
        <v>subst</v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menu'!AS3="UASC"),"nonat",IF('full menu'!AS3="X","X",""))))))</f>
        <v>subst</v>
      </c>
    </row>
    <row r="4" spans="1:51" x14ac:dyDescent="0.35">
      <c r="A4" t="s">
        <v>51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menu'!B4="UASC"),"nonat",IF('full menu'!B4="X","X",""))))))</f>
        <v>X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menu'!C4="UASC"),"nonat",IF('full menu'!C4="X","X",""))))))</f>
        <v>X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menu'!D4="UASC"),"nonat",IF('full menu'!D4="X","X",""))))))</f>
        <v>X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menu'!E4="UASC"),"nonat",IF('full menu'!E4="X","X",""))))))</f>
        <v>X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menu'!F4="UASC"),"nonat",IF('full menu'!F4="X","X",""))))))</f>
        <v>X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menu'!G4="UASC"),"nonat",IF('full menu'!G4="X","X",""))))))</f>
        <v>X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menu'!H4="UASC"),"nonat",IF('full menu'!H4="X","X",""))))))</f>
        <v>X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menu'!I4="UASC"),"nonat",IF('full menu'!I4="X","X",""))))))</f>
        <v>X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menu'!J4="UASC"),"nonat",IF('full menu'!J4="X","X",""))))))</f>
        <v>X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menu'!K4="UASC"),"nonat",IF('full menu'!K4="X","X",""))))))</f>
        <v>X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menu'!L4="UASC"),"nonat",IF('full menu'!L4="X","X",""))))))</f>
        <v>X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menu'!M4="UASC"),"nonat",IF('full menu'!M4="X","X",""))))))</f>
        <v>X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menu'!N4="UASC"),"nonat",IF('full menu'!N4="X","X",""))))))</f>
        <v>X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menu'!O4="UASC"),"nonat",IF('full menu'!O4="X","X",""))))))</f>
        <v>X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menu'!P4="UASC"),"nonat",IF('full menu'!P4="X","X",""))))))</f>
        <v>X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menu'!Q4="UASC"),"nonat",IF('full menu'!Q4="X","X",""))))))</f>
        <v>X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menu'!R4="UASC"),"nonat",IF('full menu'!R4="X","X",""))))))</f>
        <v>X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menu'!S4="UASC"),"nonat",IF('full menu'!S4="X","X",""))))))</f>
        <v>inter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menu'!T4="UASC"),"nonat",IF('full menu'!T4="X","X",""))))))</f>
        <v>inter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menu'!U4="UASC"),"nonat",IF('full menu'!U4="X","X",""))))))</f>
        <v>inter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menu'!V4="UASC"),"nonat",IF('full menu'!V4="X","X",""))))))</f>
        <v>inter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menu'!W4="UASC"),"nonat",IF('full menu'!W4="X","X",""))))))</f>
        <v>subst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menu'!X4="UASC"),"nonat",IF('full menu'!X4="X","X",""))))))</f>
        <v>subst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menu'!Y4="UASC"),"nonat",IF('full menu'!Y4="X","X",""))))))</f>
        <v>subst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menu'!Z4="UASC"),"nonat",IF('full menu'!Z4="X","X",""))))))</f>
        <v>subst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menu'!AA4="UASC"),"nonat",IF('full menu'!AA4="X","X",""))))))</f>
        <v>subst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menu'!AB4="UASC"),"nonat",IF('full menu'!AB4="X","X",""))))))</f>
        <v>subst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menu'!AC4="UASC"),"nonat",IF('full menu'!AC4="X","X",""))))))</f>
        <v>subst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menu'!AD4="UASC"),"nonat",IF('full menu'!AD4="X","X",""))))))</f>
        <v>subst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menu'!AE4="UASC"),"nonat",IF('full menu'!AE4="X","X",""))))))</f>
        <v>subst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menu'!AF4="UASC"),"nonat",IF('full menu'!AF4="X","X",""))))))</f>
        <v>subst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menu'!AG4="UASC"),"nonat",IF('full menu'!AG4="X","X",""))))))</f>
        <v>subst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menu'!AH4="UASC"),"nonat",IF('full menu'!AH4="X","X",""))))))</f>
        <v>subst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menu'!AI4="UASC"),"nonat",IF('full menu'!AI4="X","X",""))))))</f>
        <v>subst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menu'!AJ4="UASC"),"nonat",IF('full menu'!AJ4="X","X",""))))))</f>
        <v>subst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menu'!AK4="UASC"),"nonat",IF('full menu'!AK4="X","X",""))))))</f>
        <v>subst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menu'!AL4="UASC"),"nonat",IF('full menu'!AL4="X","X",""))))))</f>
        <v>subst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menu'!AM4="UASC"),"nonat",IF('full menu'!AM4="X","X",""))))))</f>
        <v>subst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menu'!AN4="UASC"),"nonat",IF('full menu'!AN4="X","X",""))))))</f>
        <v>subst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menu'!AO4="UASC"),"nonat",IF('full menu'!AO4="X","X",""))))))</f>
        <v>subst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menu'!AP4="UASC"),"nonat",IF('full menu'!AP4="X","X",""))))))</f>
        <v>subst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menu'!AQ4="UASC"),"nonat",IF('full menu'!AQ4="X","X",""))))))</f>
        <v>subst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menu'!AR4="UASC"),"nonat",IF('full menu'!AR4="X","X",""))))))</f>
        <v>subst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menu'!AS4="UASC"),"nonat",IF('full menu'!AS4="X","X",""))))))</f>
        <v>subst</v>
      </c>
    </row>
    <row r="5" spans="1:51" x14ac:dyDescent="0.35">
      <c r="A5" t="s">
        <v>52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menu'!B5="UASC"),"nonat",IF('full menu'!B5="X","X",""))))))</f>
        <v>X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menu'!C5="UASC"),"nonat",IF('full menu'!C5="X","X",""))))))</f>
        <v>X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menu'!D5="UASC"),"nonat",IF('full menu'!D5="X","X",""))))))</f>
        <v>X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menu'!E5="UASC"),"nonat",IF('full menu'!E5="X","X",""))))))</f>
        <v>X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menu'!F5="UASC"),"nonat",IF('full menu'!F5="X","X",""))))))</f>
        <v>X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menu'!G5="UASC"),"nonat",IF('full menu'!G5="X","X",""))))))</f>
        <v>X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menu'!H5="UASC"),"nonat",IF('full menu'!H5="X","X",""))))))</f>
        <v>X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menu'!I5="UASC"),"nonat",IF('full menu'!I5="X","X",""))))))</f>
        <v>X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menu'!J5="UASC"),"nonat",IF('full menu'!J5="X","X",""))))))</f>
        <v>X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menu'!K5="UASC"),"nonat",IF('full menu'!K5="X","X",""))))))</f>
        <v>X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menu'!L5="UASC"),"nonat",IF('full menu'!L5="X","X",""))))))</f>
        <v>X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menu'!M5="UASC"),"nonat",IF('full menu'!M5="X","X",""))))))</f>
        <v>X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menu'!N5="UASC"),"nonat",IF('full menu'!N5="X","X",""))))))</f>
        <v>X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menu'!O5="UASC"),"nonat",IF('full menu'!O5="X","X",""))))))</f>
        <v>X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menu'!P5="UASC"),"nonat",IF('full menu'!P5="X","X",""))))))</f>
        <v>X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menu'!Q5="UASC"),"nonat",IF('full menu'!Q5="X","X",""))))))</f>
        <v>X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menu'!R5="UASC"),"nonat",IF('full menu'!R5="X","X",""))))))</f>
        <v>X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menu'!S5="UASC"),"nonat",IF('full menu'!S5="X","X",""))))))</f>
        <v>X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menu'!T5="UASC"),"nonat",IF('full menu'!T5="X","X",""))))))</f>
        <v>inter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menu'!U5="UASC"),"nonat",IF('full menu'!U5="X","X",""))))))</f>
        <v>inter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menu'!V5="UASC"),"nonat",IF('full menu'!V5="X","X",""))))))</f>
        <v>subst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menu'!W5="UASC"),"nonat",IF('full menu'!W5="X","X",""))))))</f>
        <v>subst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menu'!X5="UASC"),"nonat",IF('full menu'!X5="X","X",""))))))</f>
        <v>subst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menu'!Y5="UASC"),"nonat",IF('full menu'!Y5="X","X",""))))))</f>
        <v>subst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menu'!Z5="UASC"),"nonat",IF('full menu'!Z5="X","X",""))))))</f>
        <v>subst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menu'!AA5="UASC"),"nonat",IF('full menu'!AA5="X","X",""))))))</f>
        <v>subst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menu'!AB5="UASC"),"nonat",IF('full menu'!AB5="X","X",""))))))</f>
        <v>subst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menu'!AC5="UASC"),"nonat",IF('full menu'!AC5="X","X",""))))))</f>
        <v>subst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menu'!AD5="UASC"),"nonat",IF('full menu'!AD5="X","X",""))))))</f>
        <v>subst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menu'!AE5="UASC"),"nonat",IF('full menu'!AE5="X","X",""))))))</f>
        <v>subst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menu'!AF5="UASC"),"nonat",IF('full menu'!AF5="X","X",""))))))</f>
        <v>subst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menu'!AG5="UASC"),"nonat",IF('full menu'!AG5="X","X",""))))))</f>
        <v>subst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menu'!AH5="UASC"),"nonat",IF('full menu'!AH5="X","X",""))))))</f>
        <v>subst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menu'!AI5="UASC"),"nonat",IF('full menu'!AI5="X","X",""))))))</f>
        <v>subst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menu'!AJ5="UASC"),"nonat",IF('full menu'!AJ5="X","X",""))))))</f>
        <v>subst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menu'!AK5="UASC"),"nonat",IF('full menu'!AK5="X","X",""))))))</f>
        <v>subst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menu'!AL5="UASC"),"nonat",IF('full menu'!AL5="X","X",""))))))</f>
        <v>subst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menu'!AM5="UASC"),"nonat",IF('full menu'!AM5="X","X",""))))))</f>
        <v>subst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menu'!AN5="UASC"),"nonat",IF('full menu'!AN5="X","X",""))))))</f>
        <v>subst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menu'!AO5="UASC"),"nonat",IF('full menu'!AO5="X","X",""))))))</f>
        <v>subst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menu'!AP5="UASC"),"nonat",IF('full menu'!AP5="X","X",""))))))</f>
        <v>subst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menu'!AQ5="UASC"),"nonat",IF('full menu'!AQ5="X","X",""))))))</f>
        <v>subst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menu'!AR5="UASC"),"nonat",IF('full menu'!AR5="X","X",""))))))</f>
        <v>subst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menu'!AS5="UASC"),"nonat",IF('full menu'!AS5="X","X",""))))))</f>
        <v>subst</v>
      </c>
    </row>
    <row r="6" spans="1:51" x14ac:dyDescent="0.35">
      <c r="A6" t="s">
        <v>53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menu'!B6="UASC"),"nonat",IF('full menu'!B6="X","X",""))))))</f>
        <v>X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menu'!C6="UASC"),"nonat",IF('full menu'!C6="X","X",""))))))</f>
        <v>X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menu'!D6="UASC"),"nonat",IF('full menu'!D6="X","X",""))))))</f>
        <v>X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menu'!E6="UASC"),"nonat",IF('full menu'!E6="X","X",""))))))</f>
        <v>X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menu'!F6="UASC"),"nonat",IF('full menu'!F6="X","X",""))))))</f>
        <v>X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menu'!G6="UASC"),"nonat",IF('full menu'!G6="X","X",""))))))</f>
        <v>X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menu'!H6="UASC"),"nonat",IF('full menu'!H6="X","X",""))))))</f>
        <v>X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menu'!I6="UASC"),"nonat",IF('full menu'!I6="X","X",""))))))</f>
        <v>X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menu'!J6="UASC"),"nonat",IF('full menu'!J6="X","X",""))))))</f>
        <v>X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menu'!K6="UASC"),"nonat",IF('full menu'!K6="X","X",""))))))</f>
        <v>X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menu'!L6="UASC"),"nonat",IF('full menu'!L6="X","X",""))))))</f>
        <v>X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menu'!M6="UASC"),"nonat",IF('full menu'!M6="X","X",""))))))</f>
        <v>X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menu'!N6="UASC"),"nonat",IF('full menu'!N6="X","X",""))))))</f>
        <v>X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menu'!O6="UASC"),"nonat",IF('full menu'!O6="X","X",""))))))</f>
        <v>X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menu'!P6="UASC"),"nonat",IF('full menu'!P6="X","X",""))))))</f>
        <v>X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menu'!Q6="UASC"),"nonat",IF('full menu'!Q6="X","X",""))))))</f>
        <v>X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menu'!R6="UASC"),"nonat",IF('full menu'!R6="X","X",""))))))</f>
        <v>X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menu'!S6="UASC"),"nonat",IF('full menu'!S6="X","X",""))))))</f>
        <v>X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menu'!T6="UASC"),"nonat",IF('full menu'!T6="X","X",""))))))</f>
        <v>inter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menu'!U6="UASC"),"nonat",IF('full menu'!U6="X","X",""))))))</f>
        <v>inter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menu'!V6="UASC"),"nonat",IF('full menu'!V6="X","X",""))))))</f>
        <v>subst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menu'!W6="UASC"),"nonat",IF('full menu'!W6="X","X",""))))))</f>
        <v>subst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menu'!X6="UASC"),"nonat",IF('full menu'!X6="X","X",""))))))</f>
        <v>subst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menu'!Y6="UASC"),"nonat",IF('full menu'!Y6="X","X",""))))))</f>
        <v>subst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menu'!Z6="UASC"),"nonat",IF('full menu'!Z6="X","X",""))))))</f>
        <v>subst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menu'!AA6="UASC"),"nonat",IF('full menu'!AA6="X","X",""))))))</f>
        <v>subst</v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menu'!AB6="UASC"),"nonat",IF('full menu'!AB6="X","X",""))))))</f>
        <v>subst</v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menu'!AC6="UASC"),"nonat",IF('full menu'!AC6="X","X",""))))))</f>
        <v>subst</v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menu'!AD6="UASC"),"nonat",IF('full menu'!AD6="X","X",""))))))</f>
        <v>subst</v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menu'!AE6="UASC"),"nonat",IF('full menu'!AE6="X","X",""))))))</f>
        <v>subst</v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menu'!AF6="UASC"),"nonat",IF('full menu'!AF6="X","X",""))))))</f>
        <v>subst</v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menu'!AG6="UASC"),"nonat",IF('full menu'!AG6="X","X",""))))))</f>
        <v>subst</v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menu'!AH6="UASC"),"nonat",IF('full menu'!AH6="X","X",""))))))</f>
        <v>subst</v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menu'!AI6="UASC"),"nonat",IF('full menu'!AI6="X","X",""))))))</f>
        <v>subst</v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menu'!AJ6="UASC"),"nonat",IF('full menu'!AJ6="X","X",""))))))</f>
        <v>subst</v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menu'!AK6="UASC"),"nonat",IF('full menu'!AK6="X","X",""))))))</f>
        <v>subst</v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menu'!AL6="UASC"),"nonat",IF('full menu'!AL6="X","X",""))))))</f>
        <v>subst</v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menu'!AM6="UASC"),"nonat",IF('full menu'!AM6="X","X",""))))))</f>
        <v>subst</v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menu'!AN6="UASC"),"nonat",IF('full menu'!AN6="X","X",""))))))</f>
        <v>subst</v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menu'!AO6="UASC"),"nonat",IF('full menu'!AO6="X","X",""))))))</f>
        <v>subst</v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menu'!AP6="UASC"),"nonat",IF('full menu'!AP6="X","X",""))))))</f>
        <v>subst</v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menu'!AQ6="UASC"),"nonat",IF('full menu'!AQ6="X","X",""))))))</f>
        <v>subst</v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menu'!AR6="UASC"),"nonat",IF('full menu'!AR6="X","X",""))))))</f>
        <v>subst</v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menu'!AS6="UASC"),"nonat",IF('full menu'!AS6="X","X",""))))))</f>
        <v>subst</v>
      </c>
    </row>
    <row r="7" spans="1:51" x14ac:dyDescent="0.35">
      <c r="A7" t="s">
        <v>54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menu'!B7="UASC"),"nonat",IF('full menu'!B7="X","X",""))))))</f>
        <v>X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menu'!C7="UASC"),"nonat",IF('full menu'!C7="X","X",""))))))</f>
        <v>X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menu'!D7="UASC"),"nonat",IF('full menu'!D7="X","X",""))))))</f>
        <v>X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menu'!E7="UASC"),"nonat",IF('full menu'!E7="X","X",""))))))</f>
        <v>X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menu'!F7="UASC"),"nonat",IF('full menu'!F7="X","X",""))))))</f>
        <v>X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menu'!G7="UASC"),"nonat",IF('full menu'!G7="X","X",""))))))</f>
        <v>X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menu'!H7="UASC"),"nonat",IF('full menu'!H7="X","X",""))))))</f>
        <v>X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menu'!I7="UASC"),"nonat",IF('full menu'!I7="X","X",""))))))</f>
        <v>X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menu'!J7="UASC"),"nonat",IF('full menu'!J7="X","X",""))))))</f>
        <v>X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menu'!K7="UASC"),"nonat",IF('full menu'!K7="X","X",""))))))</f>
        <v>X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menu'!L7="UASC"),"nonat",IF('full menu'!L7="X","X",""))))))</f>
        <v>X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menu'!M7="UASC"),"nonat",IF('full menu'!M7="X","X",""))))))</f>
        <v>X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menu'!N7="UASC"),"nonat",IF('full menu'!N7="X","X",""))))))</f>
        <v>X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menu'!O7="UASC"),"nonat",IF('full menu'!O7="X","X",""))))))</f>
        <v>X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menu'!P7="UASC"),"nonat",IF('full menu'!P7="X","X",""))))))</f>
        <v>X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menu'!Q7="UASC"),"nonat",IF('full menu'!Q7="X","X",""))))))</f>
        <v>X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menu'!R7="UASC"),"nonat",IF('full menu'!R7="X","X",""))))))</f>
        <v>X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menu'!S7="UASC"),"nonat",IF('full menu'!S7="X","X",""))))))</f>
        <v>X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menu'!T7="UASC"),"nonat",IF('full menu'!T7="X","X",""))))))</f>
        <v>inter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menu'!U7="UASC"),"nonat",IF('full menu'!U7="X","X",""))))))</f>
        <v>inter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menu'!V7="UASC"),"nonat",IF('full menu'!V7="X","X",""))))))</f>
        <v>inter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menu'!W7="UASC"),"nonat",IF('full menu'!W7="X","X",""))))))</f>
        <v>inter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menu'!X7="UASC"),"nonat",IF('full menu'!X7="X","X",""))))))</f>
        <v>inter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menu'!Y7="UASC"),"nonat",IF('full menu'!Y7="X","X",""))))))</f>
        <v>subst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menu'!Z7="UASC"),"nonat",IF('full menu'!Z7="X","X",""))))))</f>
        <v>subst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menu'!AA7="UASC"),"nonat",IF('full menu'!AA7="X","X",""))))))</f>
        <v>subst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menu'!AB7="UASC"),"nonat",IF('full menu'!AB7="X","X",""))))))</f>
        <v>subst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menu'!AC7="UASC"),"nonat",IF('full menu'!AC7="X","X",""))))))</f>
        <v>subst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menu'!AD7="UASC"),"nonat",IF('full menu'!AD7="X","X",""))))))</f>
        <v>subst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menu'!AE7="UASC"),"nonat",IF('full menu'!AE7="X","X",""))))))</f>
        <v>subst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menu'!AF7="UASC"),"nonat",IF('full menu'!AF7="X","X",""))))))</f>
        <v>subst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menu'!AG7="UASC"),"nonat",IF('full menu'!AG7="X","X",""))))))</f>
        <v>subst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menu'!AH7="UASC"),"nonat",IF('full menu'!AH7="X","X",""))))))</f>
        <v>subst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menu'!AI7="UASC"),"nonat",IF('full menu'!AI7="X","X",""))))))</f>
        <v>subst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menu'!AJ7="UASC"),"nonat",IF('full menu'!AJ7="X","X",""))))))</f>
        <v>subst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menu'!AK7="UASC"),"nonat",IF('full menu'!AK7="X","X",""))))))</f>
        <v>subst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menu'!AL7="UASC"),"nonat",IF('full menu'!AL7="X","X",""))))))</f>
        <v>subst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menu'!AM7="UASC"),"nonat",IF('full menu'!AM7="X","X",""))))))</f>
        <v>subst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menu'!AN7="UASC"),"nonat",IF('full menu'!AN7="X","X",""))))))</f>
        <v>subst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menu'!AO7="UASC"),"nonat",IF('full menu'!AO7="X","X",""))))))</f>
        <v>subst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menu'!AP7="UASC"),"nonat",IF('full menu'!AP7="X","X",""))))))</f>
        <v>subst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menu'!AQ7="UASC"),"nonat",IF('full menu'!AQ7="X","X",""))))))</f>
        <v>subst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menu'!AR7="UASC"),"nonat",IF('full menu'!AR7="X","X",""))))))</f>
        <v>subst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menu'!AS7="UASC"),"nonat",IF('full menu'!AS7="X","X",""))))))</f>
        <v>subst</v>
      </c>
    </row>
    <row r="8" spans="1:51" x14ac:dyDescent="0.35">
      <c r="A8" t="s">
        <v>55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menu'!B8="UASC"),"nonat",IF('full menu'!B8="X","X",""))))))</f>
        <v>X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menu'!C8="UASC"),"nonat",IF('full menu'!C8="X","X",""))))))</f>
        <v>X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menu'!D8="UASC"),"nonat",IF('full menu'!D8="X","X",""))))))</f>
        <v>X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menu'!E8="UASC"),"nonat",IF('full menu'!E8="X","X",""))))))</f>
        <v>X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menu'!F8="UASC"),"nonat",IF('full menu'!F8="X","X",""))))))</f>
        <v>X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menu'!G8="UASC"),"nonat",IF('full menu'!G8="X","X",""))))))</f>
        <v>X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menu'!H8="UASC"),"nonat",IF('full menu'!H8="X","X",""))))))</f>
        <v>X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menu'!I8="UASC"),"nonat",IF('full menu'!I8="X","X",""))))))</f>
        <v>X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menu'!J8="UASC"),"nonat",IF('full menu'!J8="X","X",""))))))</f>
        <v>X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menu'!K8="UASC"),"nonat",IF('full menu'!K8="X","X",""))))))</f>
        <v>X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menu'!L8="UASC"),"nonat",IF('full menu'!L8="X","X",""))))))</f>
        <v>X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menu'!M8="UASC"),"nonat",IF('full menu'!M8="X","X",""))))))</f>
        <v>X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menu'!N8="UASC"),"nonat",IF('full menu'!N8="X","X",""))))))</f>
        <v>X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menu'!O8="UASC"),"nonat",IF('full menu'!O8="X","X",""))))))</f>
        <v>X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menu'!P8="UASC"),"nonat",IF('full menu'!P8="X","X",""))))))</f>
        <v>X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menu'!Q8="UASC"),"nonat",IF('full menu'!Q8="X","X",""))))))</f>
        <v>X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menu'!R8="UASC"),"nonat",IF('full menu'!R8="X","X",""))))))</f>
        <v>X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menu'!S8="UASC"),"nonat",IF('full menu'!S8="X","X",""))))))</f>
        <v>X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menu'!T8="UASC"),"nonat",IF('full menu'!T8="X","X",""))))))</f>
        <v>inter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menu'!U8="UASC"),"nonat",IF('full menu'!U8="X","X",""))))))</f>
        <v>inter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menu'!V8="UASC"),"nonat",IF('full menu'!V8="X","X",""))))))</f>
        <v>inter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menu'!W8="UASC"),"nonat",IF('full menu'!W8="X","X",""))))))</f>
        <v>inter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menu'!X8="UASC"),"nonat",IF('full menu'!X8="X","X",""))))))</f>
        <v>subst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menu'!Y8="UASC"),"nonat",IF('full menu'!Y8="X","X",""))))))</f>
        <v>subst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menu'!Z8="UASC"),"nonat",IF('full menu'!Z8="X","X",""))))))</f>
        <v>subst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menu'!AA8="UASC"),"nonat",IF('full menu'!AA8="X","X",""))))))</f>
        <v>subst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menu'!AB8="UASC"),"nonat",IF('full menu'!AB8="X","X",""))))))</f>
        <v>subst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menu'!AC8="UASC"),"nonat",IF('full menu'!AC8="X","X",""))))))</f>
        <v>subst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menu'!AD8="UASC"),"nonat",IF('full menu'!AD8="X","X",""))))))</f>
        <v>subst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menu'!AE8="UASC"),"nonat",IF('full menu'!AE8="X","X",""))))))</f>
        <v>subst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menu'!AF8="UASC"),"nonat",IF('full menu'!AF8="X","X",""))))))</f>
        <v>subst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menu'!AG8="UASC"),"nonat",IF('full menu'!AG8="X","X",""))))))</f>
        <v>subst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menu'!AH8="UASC"),"nonat",IF('full menu'!AH8="X","X",""))))))</f>
        <v>subst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menu'!AI8="UASC"),"nonat",IF('full menu'!AI8="X","X",""))))))</f>
        <v>subst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menu'!AJ8="UASC"),"nonat",IF('full menu'!AJ8="X","X",""))))))</f>
        <v>inter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menu'!AK8="UASC"),"nonat",IF('full menu'!AK8="X","X",""))))))</f>
        <v>inter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menu'!AL8="UASC"),"nonat",IF('full menu'!AL8="X","X",""))))))</f>
        <v>inter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menu'!AM8="UASC"),"nonat",IF('full menu'!AM8="X","X",""))))))</f>
        <v>inter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menu'!AN8="UASC"),"nonat",IF('full menu'!AN8="X","X",""))))))</f>
        <v>inter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menu'!AO8="UASC"),"nonat",IF('full menu'!AO8="X","X",""))))))</f>
        <v>inter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menu'!AP8="UASC"),"nonat",IF('full menu'!AP8="X","X",""))))))</f>
        <v>inter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menu'!AQ8="UASC"),"nonat",IF('full menu'!AQ8="X","X",""))))))</f>
        <v>inter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menu'!AR8="UASC"),"nonat",IF('full menu'!AR8="X","X",""))))))</f>
        <v>inter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menu'!AS8="UASC"),"nonat",IF('full menu'!AS8="X","X",""))))))</f>
        <v>inter</v>
      </c>
    </row>
    <row r="9" spans="1:51" x14ac:dyDescent="0.35">
      <c r="A9" t="s">
        <v>56</v>
      </c>
      <c r="B9" s="1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menu'!B9="WSD"),"intens",IF(OR('full menu'!B9="UASC"),"nonat",IF('full menu'!B9="X","X",""))))))</f>
        <v>X</v>
      </c>
      <c r="C9" s="1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menu'!C9="WSD"),"intens",IF(OR('full menu'!C9="UASC"),"nonat",IF('full menu'!C9="X","X",""))))))</f>
        <v>X</v>
      </c>
      <c r="D9" s="1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menu'!D9="WSD"),"intens",IF(OR('full menu'!D9="UASC"),"nonat",IF('full menu'!D9="X","X",""))))))</f>
        <v>X</v>
      </c>
      <c r="E9" s="1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menu'!E9="WSD"),"intens",IF(OR('full menu'!E9="UASC"),"nonat",IF('full menu'!E9="X","X",""))))))</f>
        <v>X</v>
      </c>
      <c r="F9" s="1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menu'!F9="WSD"),"intens",IF(OR('full menu'!F9="UASC"),"nonat",IF('full menu'!F9="X","X",""))))))</f>
        <v>X</v>
      </c>
      <c r="G9" s="1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menu'!G9="WSD"),"intens",IF(OR('full menu'!G9="UASC"),"nonat",IF('full menu'!G9="X","X",""))))))</f>
        <v>X</v>
      </c>
      <c r="H9" s="1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menu'!H9="WSD"),"intens",IF(OR('full menu'!H9="UASC"),"nonat",IF('full menu'!H9="X","X",""))))))</f>
        <v>X</v>
      </c>
      <c r="I9" s="1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menu'!I9="WSD"),"intens",IF(OR('full menu'!I9="UASC"),"nonat",IF('full menu'!I9="X","X",""))))))</f>
        <v>X</v>
      </c>
      <c r="J9" s="1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menu'!J9="WSD"),"intens",IF(OR('full menu'!J9="UASC"),"nonat",IF('full menu'!J9="X","X",""))))))</f>
        <v>X</v>
      </c>
      <c r="K9" s="1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menu'!K9="WSD"),"intens",IF(OR('full menu'!K9="UASC"),"nonat",IF('full menu'!K9="X","X",""))))))</f>
        <v>X</v>
      </c>
      <c r="L9" s="1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menu'!L9="WSD"),"intens",IF(OR('full menu'!L9="UASC"),"nonat",IF('full menu'!L9="X","X",""))))))</f>
        <v>X</v>
      </c>
      <c r="M9" s="1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menu'!M9="WSD"),"intens",IF(OR('full menu'!M9="UASC"),"nonat",IF('full menu'!M9="X","X",""))))))</f>
        <v>X</v>
      </c>
      <c r="N9" s="1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menu'!N9="WSD"),"intens",IF(OR('full menu'!N9="UASC"),"nonat",IF('full menu'!N9="X","X",""))))))</f>
        <v>X</v>
      </c>
      <c r="O9" s="1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menu'!O9="WSD"),"intens",IF(OR('full menu'!O9="UASC"),"nonat",IF('full menu'!O9="X","X",""))))))</f>
        <v>X</v>
      </c>
      <c r="P9" s="1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menu'!P9="WSD"),"intens",IF(OR('full menu'!P9="UASC"),"nonat",IF('full menu'!P9="X","X",""))))))</f>
        <v>X</v>
      </c>
      <c r="Q9" s="1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menu'!Q9="WSD"),"intens",IF(OR('full menu'!Q9="UASC"),"nonat",IF('full menu'!Q9="X","X",""))))))</f>
        <v>X</v>
      </c>
      <c r="R9" s="1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menu'!R9="WSD"),"intens",IF(OR('full menu'!R9="UASC"),"nonat",IF('full menu'!R9="X","X",""))))))</f>
        <v>X</v>
      </c>
      <c r="S9" s="1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menu'!S9="WSD"),"intens",IF(OR('full menu'!S9="UASC"),"nonat",IF('full menu'!S9="X","X",""))))))</f>
        <v>X</v>
      </c>
      <c r="T9" s="1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menu'!T9="WSD"),"intens",IF(OR('full menu'!T9="UASC"),"nonat",IF('full menu'!T9="X","X",""))))))</f>
        <v>inter</v>
      </c>
      <c r="U9" s="1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menu'!U9="WSD"),"intens",IF(OR('full menu'!U9="UASC"),"nonat",IF('full menu'!U9="X","X",""))))))</f>
        <v>inter</v>
      </c>
      <c r="V9" s="1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menu'!V9="WSD"),"intens",IF(OR('full menu'!V9="UASC"),"nonat",IF('full menu'!V9="X","X",""))))))</f>
        <v>inter</v>
      </c>
      <c r="W9" s="1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menu'!W9="WSD"),"intens",IF(OR('full menu'!W9="UASC"),"nonat",IF('full menu'!W9="X","X",""))))))</f>
        <v>subst</v>
      </c>
      <c r="X9" s="1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menu'!X9="WSD"),"intens",IF(OR('full menu'!X9="UASC"),"nonat",IF('full menu'!X9="X","X",""))))))</f>
        <v>subst</v>
      </c>
      <c r="Y9" s="1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menu'!Y9="WSD"),"intens",IF(OR('full menu'!Y9="UASC"),"nonat",IF('full menu'!Y9="X","X",""))))))</f>
        <v>subst</v>
      </c>
      <c r="Z9" s="1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menu'!Z9="WSD"),"intens",IF(OR('full menu'!Z9="UASC"),"nonat",IF('full menu'!Z9="X","X",""))))))</f>
        <v>subst</v>
      </c>
      <c r="AA9" s="1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menu'!AA9="WSD"),"intens",IF(OR('full menu'!AA9="UASC"),"nonat",IF('full menu'!AA9="X","X",""))))))</f>
        <v>subst</v>
      </c>
      <c r="AB9" s="1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menu'!AB9="WSD"),"intens",IF(OR('full menu'!AB9="UASC"),"nonat",IF('full menu'!AB9="X","X",""))))))</f>
        <v>subst</v>
      </c>
      <c r="AC9" s="1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menu'!AC9="WSD"),"intens",IF(OR('full menu'!AC9="UASC"),"nonat",IF('full menu'!AC9="X","X",""))))))</f>
        <v>subst</v>
      </c>
      <c r="AD9" s="1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menu'!AD9="WSD"),"intens",IF(OR('full menu'!AD9="UASC"),"nonat",IF('full menu'!AD9="X","X",""))))))</f>
        <v>subst</v>
      </c>
      <c r="AE9" s="1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menu'!AE9="WSD"),"intens",IF(OR('full menu'!AE9="UASC"),"nonat",IF('full menu'!AE9="X","X",""))))))</f>
        <v>subst</v>
      </c>
      <c r="AF9" s="1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menu'!AF9="WSD"),"intens",IF(OR('full menu'!AF9="UASC"),"nonat",IF('full menu'!AF9="X","X",""))))))</f>
        <v>subst</v>
      </c>
      <c r="AG9" s="1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menu'!AG9="WSD"),"intens",IF(OR('full menu'!AG9="UASC"),"nonat",IF('full menu'!AG9="X","X",""))))))</f>
        <v>subst</v>
      </c>
      <c r="AH9" s="1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menu'!AH9="WSD"),"intens",IF(OR('full menu'!AH9="UASC"),"nonat",IF('full menu'!AH9="X","X",""))))))</f>
        <v>subst</v>
      </c>
      <c r="AI9" s="1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menu'!AI9="WSD"),"intens",IF(OR('full menu'!AI9="UASC"),"nonat",IF('full menu'!AI9="X","X",""))))))</f>
        <v>subst</v>
      </c>
      <c r="AJ9" s="1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menu'!AJ9="WSD"),"intens",IF(OR('full menu'!AJ9="UASC"),"nonat",IF('full menu'!AJ9="X","X",""))))))</f>
        <v>subst</v>
      </c>
      <c r="AK9" s="1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menu'!AK9="WSD"),"intens",IF(OR('full menu'!AK9="UASC"),"nonat",IF('full menu'!AK9="X","X",""))))))</f>
        <v>subst</v>
      </c>
      <c r="AL9" s="1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menu'!AL9="WSD"),"intens",IF(OR('full menu'!AL9="UASC"),"nonat",IF('full menu'!AL9="X","X",""))))))</f>
        <v>subst</v>
      </c>
      <c r="AM9" s="1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menu'!AM9="WSD"),"intens",IF(OR('full menu'!AM9="UASC"),"nonat",IF('full menu'!AM9="X","X",""))))))</f>
        <v>subst</v>
      </c>
      <c r="AN9" s="1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menu'!AN9="WSD"),"intens",IF(OR('full menu'!AN9="UASC"),"nonat",IF('full menu'!AN9="X","X",""))))))</f>
        <v>subst</v>
      </c>
      <c r="AO9" s="1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menu'!AO9="WSD"),"intens",IF(OR('full menu'!AO9="UASC"),"nonat",IF('full menu'!AO9="X","X",""))))))</f>
        <v>subst</v>
      </c>
      <c r="AP9" s="1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menu'!AP9="WSD"),"intens",IF(OR('full menu'!AP9="UASC"),"nonat",IF('full menu'!AP9="X","X",""))))))</f>
        <v>subst</v>
      </c>
      <c r="AQ9" s="1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menu'!AQ9="WSD"),"intens",IF(OR('full menu'!AQ9="UASC"),"nonat",IF('full menu'!AQ9="X","X",""))))))</f>
        <v>subst</v>
      </c>
      <c r="AR9" s="1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menu'!AR9="WSD"),"intens",IF(OR('full menu'!AR9="UASC"),"nonat",IF('full menu'!AR9="X","X",""))))))</f>
        <v>subst</v>
      </c>
      <c r="AS9" s="1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menu'!AS9="WSD"),"intens",IF(OR('full menu'!AS9="UASC"),"nonat",IF('full menu'!AS9="X","X",""))))))</f>
        <v>subst</v>
      </c>
    </row>
    <row r="11" spans="1:51" x14ac:dyDescent="0.35">
      <c r="B11">
        <v>1974</v>
      </c>
      <c r="C11">
        <v>1975</v>
      </c>
      <c r="D11">
        <v>1976</v>
      </c>
      <c r="E11">
        <v>1977</v>
      </c>
      <c r="F11">
        <v>1978</v>
      </c>
      <c r="G11">
        <v>1979</v>
      </c>
      <c r="H11">
        <v>1980</v>
      </c>
      <c r="I11">
        <v>1981</v>
      </c>
      <c r="J11">
        <v>1982</v>
      </c>
      <c r="K11">
        <v>1983</v>
      </c>
      <c r="L11">
        <v>1984</v>
      </c>
      <c r="M11">
        <v>1985</v>
      </c>
      <c r="N11">
        <v>1986</v>
      </c>
      <c r="O11">
        <v>1987</v>
      </c>
      <c r="P11">
        <v>1988</v>
      </c>
      <c r="Q11">
        <v>1989</v>
      </c>
      <c r="R11">
        <v>1990</v>
      </c>
      <c r="S11">
        <v>1991</v>
      </c>
      <c r="T11">
        <v>1992</v>
      </c>
      <c r="U11">
        <v>1993</v>
      </c>
      <c r="V11">
        <v>1994</v>
      </c>
      <c r="W11">
        <v>1995</v>
      </c>
      <c r="X11">
        <v>1996</v>
      </c>
      <c r="Y11">
        <v>1997</v>
      </c>
      <c r="Z11">
        <v>1998</v>
      </c>
      <c r="AA11">
        <v>1999</v>
      </c>
      <c r="AB11">
        <v>2000</v>
      </c>
      <c r="AC11">
        <v>2001</v>
      </c>
      <c r="AD11">
        <v>2002</v>
      </c>
      <c r="AE11">
        <v>2003</v>
      </c>
      <c r="AF11">
        <v>2004</v>
      </c>
      <c r="AG11">
        <v>2005</v>
      </c>
      <c r="AH11">
        <v>2006</v>
      </c>
      <c r="AI11">
        <v>2007</v>
      </c>
      <c r="AJ11">
        <v>2008</v>
      </c>
      <c r="AK11">
        <v>2009</v>
      </c>
      <c r="AL11">
        <v>2010</v>
      </c>
      <c r="AM11">
        <v>2011</v>
      </c>
      <c r="AN11">
        <v>2012</v>
      </c>
      <c r="AO11">
        <v>2013</v>
      </c>
      <c r="AP11">
        <v>2014</v>
      </c>
      <c r="AQ11">
        <v>2015</v>
      </c>
      <c r="AR11">
        <v>2016</v>
      </c>
      <c r="AS11">
        <v>2017</v>
      </c>
      <c r="AU11" t="s">
        <v>44</v>
      </c>
      <c r="AV11" t="s">
        <v>45</v>
      </c>
      <c r="AW11" t="s">
        <v>46</v>
      </c>
      <c r="AX11" t="s">
        <v>47</v>
      </c>
      <c r="AY11" s="4" t="s">
        <v>48</v>
      </c>
    </row>
    <row r="12" spans="1:51" x14ac:dyDescent="0.35">
      <c r="A12" t="s">
        <v>15</v>
      </c>
      <c r="B12" s="2">
        <f>COUNTIF(B1:B9,"X")</f>
        <v>8</v>
      </c>
      <c r="C12" s="2">
        <f t="shared" ref="C12:AS12" si="0">COUNTIF(C1:C9,"X")</f>
        <v>8</v>
      </c>
      <c r="D12" s="2">
        <f t="shared" si="0"/>
        <v>8</v>
      </c>
      <c r="E12" s="2">
        <f t="shared" si="0"/>
        <v>8</v>
      </c>
      <c r="F12" s="2">
        <f t="shared" si="0"/>
        <v>8</v>
      </c>
      <c r="G12" s="2">
        <f t="shared" si="0"/>
        <v>8</v>
      </c>
      <c r="H12" s="2">
        <f t="shared" si="0"/>
        <v>8</v>
      </c>
      <c r="I12" s="2">
        <f t="shared" si="0"/>
        <v>8</v>
      </c>
      <c r="J12" s="2">
        <f t="shared" si="0"/>
        <v>8</v>
      </c>
      <c r="K12" s="2">
        <f t="shared" si="0"/>
        <v>8</v>
      </c>
      <c r="L12" s="2">
        <f t="shared" si="0"/>
        <v>8</v>
      </c>
      <c r="M12" s="2">
        <f t="shared" si="0"/>
        <v>8</v>
      </c>
      <c r="N12" s="2">
        <f t="shared" si="0"/>
        <v>8</v>
      </c>
      <c r="O12" s="2">
        <f t="shared" si="0"/>
        <v>8</v>
      </c>
      <c r="P12" s="2">
        <f t="shared" si="0"/>
        <v>8</v>
      </c>
      <c r="Q12" s="2">
        <f t="shared" si="0"/>
        <v>8</v>
      </c>
      <c r="R12" s="2">
        <f t="shared" si="0"/>
        <v>8</v>
      </c>
      <c r="S12" s="2">
        <f t="shared" si="0"/>
        <v>7</v>
      </c>
      <c r="T12" s="2">
        <f t="shared" si="0"/>
        <v>0</v>
      </c>
      <c r="U12" s="2">
        <f t="shared" si="0"/>
        <v>0</v>
      </c>
      <c r="V12" s="2">
        <f t="shared" si="0"/>
        <v>0</v>
      </c>
      <c r="W12" s="2">
        <f t="shared" si="0"/>
        <v>0</v>
      </c>
      <c r="X12" s="2">
        <f t="shared" si="0"/>
        <v>0</v>
      </c>
      <c r="Y12" s="2">
        <f t="shared" si="0"/>
        <v>0</v>
      </c>
      <c r="Z12" s="2">
        <f t="shared" si="0"/>
        <v>0</v>
      </c>
      <c r="AA12" s="2">
        <f t="shared" si="0"/>
        <v>0</v>
      </c>
      <c r="AB12" s="2">
        <f t="shared" si="0"/>
        <v>0</v>
      </c>
      <c r="AC12" s="2">
        <f t="shared" si="0"/>
        <v>0</v>
      </c>
      <c r="AD12" s="2">
        <f t="shared" si="0"/>
        <v>0</v>
      </c>
      <c r="AE12" s="2">
        <f t="shared" si="0"/>
        <v>0</v>
      </c>
      <c r="AF12" s="2">
        <f t="shared" si="0"/>
        <v>0</v>
      </c>
      <c r="AG12" s="2">
        <f t="shared" si="0"/>
        <v>0</v>
      </c>
      <c r="AH12" s="2">
        <f t="shared" si="0"/>
        <v>0</v>
      </c>
      <c r="AI12" s="2">
        <f t="shared" si="0"/>
        <v>0</v>
      </c>
      <c r="AJ12" s="2">
        <f t="shared" si="0"/>
        <v>0</v>
      </c>
      <c r="AK12" s="2">
        <f t="shared" si="0"/>
        <v>0</v>
      </c>
      <c r="AL12" s="2">
        <f t="shared" si="0"/>
        <v>0</v>
      </c>
      <c r="AM12" s="2">
        <f t="shared" si="0"/>
        <v>0</v>
      </c>
      <c r="AN12" s="2">
        <f t="shared" si="0"/>
        <v>0</v>
      </c>
      <c r="AO12" s="2">
        <f t="shared" si="0"/>
        <v>0</v>
      </c>
      <c r="AP12" s="2">
        <f t="shared" si="0"/>
        <v>0</v>
      </c>
      <c r="AQ12" s="2">
        <f t="shared" si="0"/>
        <v>0</v>
      </c>
      <c r="AR12" s="2">
        <f t="shared" si="0"/>
        <v>0</v>
      </c>
      <c r="AS12" s="2">
        <f t="shared" si="0"/>
        <v>0</v>
      </c>
      <c r="AU12">
        <f t="shared" ref="AU12:AU13" si="1">SUM(B12:AS12)</f>
        <v>143</v>
      </c>
      <c r="AV12">
        <f t="shared" ref="AV12:AV13" si="2">SUM(B12:L12)</f>
        <v>88</v>
      </c>
      <c r="AW12">
        <f t="shared" ref="AW12:AW13" si="3">SUM(M12:Z12)</f>
        <v>55</v>
      </c>
      <c r="AX12">
        <f t="shared" ref="AX12:AX13" si="4">SUM(AA12:AI12)</f>
        <v>0</v>
      </c>
      <c r="AY12">
        <f t="shared" ref="AY12:AY13" si="5">SUM(AJ12:AS12)</f>
        <v>0</v>
      </c>
    </row>
    <row r="13" spans="1:51" x14ac:dyDescent="0.35">
      <c r="A13" t="s">
        <v>40</v>
      </c>
      <c r="B13" s="5">
        <f>COUNTIF(B2:B9,"rude")</f>
        <v>0</v>
      </c>
      <c r="C13" s="5">
        <f t="shared" ref="C13:AS13" si="6">COUNTIF(C2:C9,"rude")</f>
        <v>0</v>
      </c>
      <c r="D13" s="5">
        <f t="shared" si="6"/>
        <v>0</v>
      </c>
      <c r="E13" s="5">
        <f t="shared" si="6"/>
        <v>0</v>
      </c>
      <c r="F13" s="5">
        <f t="shared" si="6"/>
        <v>0</v>
      </c>
      <c r="G13" s="5">
        <f t="shared" si="6"/>
        <v>0</v>
      </c>
      <c r="H13" s="5">
        <f t="shared" si="6"/>
        <v>0</v>
      </c>
      <c r="I13" s="5">
        <f t="shared" si="6"/>
        <v>0</v>
      </c>
      <c r="J13" s="5">
        <f t="shared" si="6"/>
        <v>0</v>
      </c>
      <c r="K13" s="5">
        <f t="shared" si="6"/>
        <v>0</v>
      </c>
      <c r="L13" s="5">
        <f t="shared" si="6"/>
        <v>0</v>
      </c>
      <c r="M13" s="5">
        <f t="shared" si="6"/>
        <v>0</v>
      </c>
      <c r="N13" s="5">
        <f t="shared" si="6"/>
        <v>0</v>
      </c>
      <c r="O13" s="5">
        <f t="shared" si="6"/>
        <v>0</v>
      </c>
      <c r="P13" s="5">
        <f t="shared" si="6"/>
        <v>0</v>
      </c>
      <c r="Q13" s="5">
        <f t="shared" si="6"/>
        <v>0</v>
      </c>
      <c r="R13" s="5">
        <f t="shared" si="6"/>
        <v>0</v>
      </c>
      <c r="S13" s="5">
        <f t="shared" si="6"/>
        <v>0</v>
      </c>
      <c r="T13" s="5">
        <f t="shared" si="6"/>
        <v>0</v>
      </c>
      <c r="U13" s="5">
        <f t="shared" si="6"/>
        <v>0</v>
      </c>
      <c r="V13" s="5">
        <f t="shared" si="6"/>
        <v>0</v>
      </c>
      <c r="W13" s="5">
        <f t="shared" si="6"/>
        <v>0</v>
      </c>
      <c r="X13" s="5">
        <f t="shared" si="6"/>
        <v>0</v>
      </c>
      <c r="Y13" s="5">
        <f t="shared" si="6"/>
        <v>0</v>
      </c>
      <c r="Z13" s="5">
        <f t="shared" si="6"/>
        <v>0</v>
      </c>
      <c r="AA13" s="5">
        <f t="shared" si="6"/>
        <v>0</v>
      </c>
      <c r="AB13" s="5">
        <f t="shared" si="6"/>
        <v>0</v>
      </c>
      <c r="AC13" s="5">
        <f t="shared" si="6"/>
        <v>0</v>
      </c>
      <c r="AD13" s="5">
        <f t="shared" si="6"/>
        <v>0</v>
      </c>
      <c r="AE13" s="5">
        <f t="shared" si="6"/>
        <v>0</v>
      </c>
      <c r="AF13" s="5">
        <f t="shared" si="6"/>
        <v>0</v>
      </c>
      <c r="AG13" s="5">
        <f t="shared" si="6"/>
        <v>0</v>
      </c>
      <c r="AH13" s="5">
        <f t="shared" si="6"/>
        <v>0</v>
      </c>
      <c r="AI13" s="5">
        <f t="shared" si="6"/>
        <v>0</v>
      </c>
      <c r="AJ13" s="5">
        <f t="shared" si="6"/>
        <v>0</v>
      </c>
      <c r="AK13" s="5">
        <f t="shared" si="6"/>
        <v>0</v>
      </c>
      <c r="AL13" s="5">
        <f t="shared" si="6"/>
        <v>0</v>
      </c>
      <c r="AM13" s="5">
        <f t="shared" si="6"/>
        <v>0</v>
      </c>
      <c r="AN13" s="5">
        <f t="shared" si="6"/>
        <v>0</v>
      </c>
      <c r="AO13" s="5">
        <f t="shared" si="6"/>
        <v>0</v>
      </c>
      <c r="AP13" s="5">
        <f t="shared" si="6"/>
        <v>0</v>
      </c>
      <c r="AQ13" s="5">
        <f t="shared" si="6"/>
        <v>0</v>
      </c>
      <c r="AR13" s="5">
        <f t="shared" si="6"/>
        <v>0</v>
      </c>
      <c r="AS13" s="5">
        <f t="shared" si="6"/>
        <v>0</v>
      </c>
      <c r="AU13">
        <f>SUM(B13:AS13)</f>
        <v>0</v>
      </c>
      <c r="AV13">
        <f>SUM(B13:L13)</f>
        <v>0</v>
      </c>
      <c r="AW13">
        <f>SUM(M13:Z13)</f>
        <v>0</v>
      </c>
      <c r="AX13">
        <f t="shared" ref="AX13:AX17" si="7">SUM(AA13:AI13)</f>
        <v>0</v>
      </c>
      <c r="AY13">
        <f>SUM(AJ13:AS13)</f>
        <v>0</v>
      </c>
    </row>
    <row r="14" spans="1:51" x14ac:dyDescent="0.35">
      <c r="A14" t="s">
        <v>41</v>
      </c>
      <c r="B14" s="5">
        <f>COUNTIF(B2:B9,"inter")</f>
        <v>0</v>
      </c>
      <c r="C14" s="5">
        <f t="shared" ref="C14:AS14" si="8">COUNTIF(C2:C9,"inter")</f>
        <v>0</v>
      </c>
      <c r="D14" s="5">
        <f t="shared" si="8"/>
        <v>0</v>
      </c>
      <c r="E14" s="5">
        <f t="shared" si="8"/>
        <v>0</v>
      </c>
      <c r="F14" s="5">
        <f t="shared" si="8"/>
        <v>0</v>
      </c>
      <c r="G14" s="5">
        <f t="shared" si="8"/>
        <v>0</v>
      </c>
      <c r="H14" s="5">
        <f t="shared" si="8"/>
        <v>0</v>
      </c>
      <c r="I14" s="5">
        <f t="shared" si="8"/>
        <v>0</v>
      </c>
      <c r="J14" s="5">
        <f t="shared" si="8"/>
        <v>0</v>
      </c>
      <c r="K14" s="5">
        <f t="shared" si="8"/>
        <v>0</v>
      </c>
      <c r="L14" s="5">
        <f t="shared" si="8"/>
        <v>0</v>
      </c>
      <c r="M14" s="5">
        <f t="shared" si="8"/>
        <v>0</v>
      </c>
      <c r="N14" s="5">
        <f t="shared" si="8"/>
        <v>0</v>
      </c>
      <c r="O14" s="5">
        <f t="shared" si="8"/>
        <v>0</v>
      </c>
      <c r="P14" s="5">
        <f t="shared" si="8"/>
        <v>0</v>
      </c>
      <c r="Q14" s="5">
        <f t="shared" si="8"/>
        <v>0</v>
      </c>
      <c r="R14" s="5">
        <f t="shared" si="8"/>
        <v>0</v>
      </c>
      <c r="S14" s="5">
        <f t="shared" si="8"/>
        <v>1</v>
      </c>
      <c r="T14" s="5">
        <f t="shared" si="8"/>
        <v>8</v>
      </c>
      <c r="U14" s="5">
        <f t="shared" si="8"/>
        <v>8</v>
      </c>
      <c r="V14" s="5">
        <f t="shared" si="8"/>
        <v>6</v>
      </c>
      <c r="W14" s="5">
        <f t="shared" si="8"/>
        <v>2</v>
      </c>
      <c r="X14" s="5">
        <f t="shared" si="8"/>
        <v>1</v>
      </c>
      <c r="Y14" s="5">
        <f t="shared" si="8"/>
        <v>0</v>
      </c>
      <c r="Z14" s="5">
        <f t="shared" si="8"/>
        <v>0</v>
      </c>
      <c r="AA14" s="5">
        <f t="shared" si="8"/>
        <v>0</v>
      </c>
      <c r="AB14" s="5">
        <f t="shared" si="8"/>
        <v>0</v>
      </c>
      <c r="AC14" s="5">
        <f t="shared" si="8"/>
        <v>0</v>
      </c>
      <c r="AD14" s="5">
        <f t="shared" si="8"/>
        <v>0</v>
      </c>
      <c r="AE14" s="5">
        <f t="shared" si="8"/>
        <v>0</v>
      </c>
      <c r="AF14" s="5">
        <f t="shared" si="8"/>
        <v>0</v>
      </c>
      <c r="AG14" s="5">
        <f t="shared" si="8"/>
        <v>0</v>
      </c>
      <c r="AH14" s="5">
        <f t="shared" si="8"/>
        <v>0</v>
      </c>
      <c r="AI14" s="5">
        <f t="shared" si="8"/>
        <v>0</v>
      </c>
      <c r="AJ14" s="5">
        <f t="shared" si="8"/>
        <v>1</v>
      </c>
      <c r="AK14" s="5">
        <f t="shared" si="8"/>
        <v>1</v>
      </c>
      <c r="AL14" s="5">
        <f t="shared" si="8"/>
        <v>1</v>
      </c>
      <c r="AM14" s="5">
        <f t="shared" si="8"/>
        <v>1</v>
      </c>
      <c r="AN14" s="5">
        <f t="shared" si="8"/>
        <v>1</v>
      </c>
      <c r="AO14" s="5">
        <f t="shared" si="8"/>
        <v>1</v>
      </c>
      <c r="AP14" s="5">
        <f t="shared" si="8"/>
        <v>1</v>
      </c>
      <c r="AQ14" s="5">
        <f t="shared" si="8"/>
        <v>1</v>
      </c>
      <c r="AR14" s="5">
        <f t="shared" si="8"/>
        <v>1</v>
      </c>
      <c r="AS14" s="5">
        <f t="shared" si="8"/>
        <v>1</v>
      </c>
      <c r="AU14">
        <f t="shared" ref="AU14:AU16" si="9">SUM(B14:AS14)</f>
        <v>36</v>
      </c>
      <c r="AV14">
        <f t="shared" ref="AV14:AV17" si="10">SUM(B14:L14)</f>
        <v>0</v>
      </c>
      <c r="AW14">
        <f t="shared" ref="AW14:AW17" si="11">SUM(M14:Z14)</f>
        <v>26</v>
      </c>
      <c r="AX14">
        <f t="shared" si="7"/>
        <v>0</v>
      </c>
      <c r="AY14">
        <f t="shared" ref="AY14:AY17" si="12">SUM(AJ14:AS14)</f>
        <v>10</v>
      </c>
    </row>
    <row r="15" spans="1:51" x14ac:dyDescent="0.35">
      <c r="A15" t="s">
        <v>42</v>
      </c>
      <c r="B15" s="5">
        <f>COUNTIF(B2:B9,"subst")</f>
        <v>0</v>
      </c>
      <c r="C15" s="5">
        <f t="shared" ref="C15:AS15" si="13">COUNTIF(C2:C9,"subst")</f>
        <v>0</v>
      </c>
      <c r="D15" s="5">
        <f t="shared" si="13"/>
        <v>0</v>
      </c>
      <c r="E15" s="5">
        <f t="shared" si="13"/>
        <v>0</v>
      </c>
      <c r="F15" s="5">
        <f t="shared" si="13"/>
        <v>0</v>
      </c>
      <c r="G15" s="5">
        <f t="shared" si="13"/>
        <v>0</v>
      </c>
      <c r="H15" s="5">
        <f t="shared" si="13"/>
        <v>0</v>
      </c>
      <c r="I15" s="5">
        <f t="shared" si="13"/>
        <v>0</v>
      </c>
      <c r="J15" s="5">
        <f t="shared" si="13"/>
        <v>0</v>
      </c>
      <c r="K15" s="5">
        <f t="shared" si="13"/>
        <v>0</v>
      </c>
      <c r="L15" s="5">
        <f t="shared" si="13"/>
        <v>0</v>
      </c>
      <c r="M15" s="5">
        <f t="shared" si="13"/>
        <v>0</v>
      </c>
      <c r="N15" s="5">
        <f t="shared" si="13"/>
        <v>0</v>
      </c>
      <c r="O15" s="5">
        <f t="shared" si="13"/>
        <v>0</v>
      </c>
      <c r="P15" s="5">
        <f t="shared" si="13"/>
        <v>0</v>
      </c>
      <c r="Q15" s="5">
        <f t="shared" si="13"/>
        <v>0</v>
      </c>
      <c r="R15" s="5">
        <f t="shared" si="13"/>
        <v>0</v>
      </c>
      <c r="S15" s="5">
        <f t="shared" si="13"/>
        <v>0</v>
      </c>
      <c r="T15" s="5">
        <f t="shared" si="13"/>
        <v>0</v>
      </c>
      <c r="U15" s="5">
        <f t="shared" si="13"/>
        <v>0</v>
      </c>
      <c r="V15" s="5">
        <f t="shared" si="13"/>
        <v>2</v>
      </c>
      <c r="W15" s="5">
        <f t="shared" si="13"/>
        <v>6</v>
      </c>
      <c r="X15" s="5">
        <f t="shared" si="13"/>
        <v>7</v>
      </c>
      <c r="Y15" s="5">
        <f t="shared" si="13"/>
        <v>8</v>
      </c>
      <c r="Z15" s="5">
        <f t="shared" si="13"/>
        <v>8</v>
      </c>
      <c r="AA15" s="5">
        <f t="shared" si="13"/>
        <v>8</v>
      </c>
      <c r="AB15" s="5">
        <f t="shared" si="13"/>
        <v>8</v>
      </c>
      <c r="AC15" s="5">
        <f t="shared" si="13"/>
        <v>8</v>
      </c>
      <c r="AD15" s="5">
        <f t="shared" si="13"/>
        <v>8</v>
      </c>
      <c r="AE15" s="5">
        <f t="shared" si="13"/>
        <v>8</v>
      </c>
      <c r="AF15" s="5">
        <f t="shared" si="13"/>
        <v>8</v>
      </c>
      <c r="AG15" s="5">
        <f t="shared" si="13"/>
        <v>8</v>
      </c>
      <c r="AH15" s="5">
        <f t="shared" si="13"/>
        <v>8</v>
      </c>
      <c r="AI15" s="5">
        <f t="shared" si="13"/>
        <v>8</v>
      </c>
      <c r="AJ15" s="5">
        <f t="shared" si="13"/>
        <v>7</v>
      </c>
      <c r="AK15" s="5">
        <f t="shared" si="13"/>
        <v>7</v>
      </c>
      <c r="AL15" s="5">
        <f t="shared" si="13"/>
        <v>7</v>
      </c>
      <c r="AM15" s="5">
        <f t="shared" si="13"/>
        <v>7</v>
      </c>
      <c r="AN15" s="5">
        <f t="shared" si="13"/>
        <v>7</v>
      </c>
      <c r="AO15" s="5">
        <f t="shared" si="13"/>
        <v>7</v>
      </c>
      <c r="AP15" s="5">
        <f t="shared" si="13"/>
        <v>7</v>
      </c>
      <c r="AQ15" s="5">
        <f t="shared" si="13"/>
        <v>7</v>
      </c>
      <c r="AR15" s="5">
        <f t="shared" si="13"/>
        <v>7</v>
      </c>
      <c r="AS15" s="5">
        <f t="shared" si="13"/>
        <v>7</v>
      </c>
      <c r="AU15">
        <f t="shared" si="9"/>
        <v>173</v>
      </c>
      <c r="AV15">
        <f t="shared" si="10"/>
        <v>0</v>
      </c>
      <c r="AW15">
        <f t="shared" si="11"/>
        <v>31</v>
      </c>
      <c r="AX15">
        <f t="shared" si="7"/>
        <v>72</v>
      </c>
      <c r="AY15">
        <f t="shared" si="12"/>
        <v>70</v>
      </c>
    </row>
    <row r="16" spans="1:51" x14ac:dyDescent="0.35">
      <c r="A16" t="s">
        <v>43</v>
      </c>
      <c r="B16" s="5">
        <f>COUNTIF(B2:B9,"intens")</f>
        <v>0</v>
      </c>
      <c r="C16" s="5">
        <f t="shared" ref="C16:AS16" si="14">COUNTIF(C2:C9,"intens")</f>
        <v>0</v>
      </c>
      <c r="D16" s="5">
        <f t="shared" si="14"/>
        <v>0</v>
      </c>
      <c r="E16" s="5">
        <f t="shared" si="14"/>
        <v>0</v>
      </c>
      <c r="F16" s="5">
        <f t="shared" si="14"/>
        <v>0</v>
      </c>
      <c r="G16" s="5">
        <f t="shared" si="14"/>
        <v>0</v>
      </c>
      <c r="H16" s="5">
        <f t="shared" si="14"/>
        <v>0</v>
      </c>
      <c r="I16" s="5">
        <f t="shared" si="14"/>
        <v>0</v>
      </c>
      <c r="J16" s="5">
        <f t="shared" si="14"/>
        <v>0</v>
      </c>
      <c r="K16" s="5">
        <f t="shared" si="14"/>
        <v>0</v>
      </c>
      <c r="L16" s="5">
        <f t="shared" si="14"/>
        <v>0</v>
      </c>
      <c r="M16" s="5">
        <f t="shared" si="14"/>
        <v>0</v>
      </c>
      <c r="N16" s="5">
        <f t="shared" si="14"/>
        <v>0</v>
      </c>
      <c r="O16" s="5">
        <f t="shared" si="14"/>
        <v>0</v>
      </c>
      <c r="P16" s="5">
        <f t="shared" si="14"/>
        <v>0</v>
      </c>
      <c r="Q16" s="5">
        <f t="shared" si="14"/>
        <v>0</v>
      </c>
      <c r="R16" s="5">
        <f t="shared" si="14"/>
        <v>0</v>
      </c>
      <c r="S16" s="5">
        <f t="shared" si="14"/>
        <v>0</v>
      </c>
      <c r="T16" s="5">
        <f t="shared" si="14"/>
        <v>0</v>
      </c>
      <c r="U16" s="5">
        <f t="shared" si="14"/>
        <v>0</v>
      </c>
      <c r="V16" s="5">
        <f t="shared" si="14"/>
        <v>0</v>
      </c>
      <c r="W16" s="5">
        <f t="shared" si="14"/>
        <v>0</v>
      </c>
      <c r="X16" s="5">
        <f t="shared" si="14"/>
        <v>0</v>
      </c>
      <c r="Y16" s="5">
        <f t="shared" si="14"/>
        <v>0</v>
      </c>
      <c r="Z16" s="5">
        <f t="shared" si="14"/>
        <v>0</v>
      </c>
      <c r="AA16" s="5">
        <f t="shared" si="14"/>
        <v>0</v>
      </c>
      <c r="AB16" s="5">
        <f t="shared" si="14"/>
        <v>0</v>
      </c>
      <c r="AC16" s="5">
        <f t="shared" si="14"/>
        <v>0</v>
      </c>
      <c r="AD16" s="5">
        <f t="shared" si="14"/>
        <v>0</v>
      </c>
      <c r="AE16" s="5">
        <f t="shared" si="14"/>
        <v>0</v>
      </c>
      <c r="AF16" s="5">
        <f t="shared" si="14"/>
        <v>0</v>
      </c>
      <c r="AG16" s="5">
        <f t="shared" si="14"/>
        <v>0</v>
      </c>
      <c r="AH16" s="5">
        <f t="shared" si="14"/>
        <v>0</v>
      </c>
      <c r="AI16" s="5">
        <f t="shared" si="14"/>
        <v>0</v>
      </c>
      <c r="AJ16" s="5">
        <f t="shared" si="14"/>
        <v>0</v>
      </c>
      <c r="AK16" s="5">
        <f t="shared" si="14"/>
        <v>0</v>
      </c>
      <c r="AL16" s="5">
        <f t="shared" si="14"/>
        <v>0</v>
      </c>
      <c r="AM16" s="5">
        <f t="shared" si="14"/>
        <v>0</v>
      </c>
      <c r="AN16" s="5">
        <f t="shared" si="14"/>
        <v>0</v>
      </c>
      <c r="AO16" s="5">
        <f t="shared" si="14"/>
        <v>0</v>
      </c>
      <c r="AP16" s="5">
        <f t="shared" si="14"/>
        <v>0</v>
      </c>
      <c r="AQ16" s="5">
        <f t="shared" si="14"/>
        <v>0</v>
      </c>
      <c r="AR16" s="5">
        <f t="shared" si="14"/>
        <v>0</v>
      </c>
      <c r="AS16" s="5">
        <f t="shared" si="14"/>
        <v>0</v>
      </c>
      <c r="AU16">
        <f t="shared" si="9"/>
        <v>0</v>
      </c>
      <c r="AV16">
        <f t="shared" si="10"/>
        <v>0</v>
      </c>
      <c r="AW16">
        <f t="shared" si="11"/>
        <v>0</v>
      </c>
      <c r="AX16">
        <f t="shared" si="7"/>
        <v>0</v>
      </c>
      <c r="AY16">
        <f t="shared" si="12"/>
        <v>0</v>
      </c>
    </row>
    <row r="17" spans="1:51" x14ac:dyDescent="0.35">
      <c r="A17" t="s">
        <v>39</v>
      </c>
      <c r="B17" s="5">
        <f>COUNTIF(B2:B9,"nonat")</f>
        <v>0</v>
      </c>
      <c r="C17" s="5">
        <f t="shared" ref="C17:AS17" si="15">COUNTIF(C2:C9,"nonat")</f>
        <v>0</v>
      </c>
      <c r="D17" s="5">
        <f t="shared" si="15"/>
        <v>0</v>
      </c>
      <c r="E17" s="5">
        <f t="shared" si="15"/>
        <v>0</v>
      </c>
      <c r="F17" s="5">
        <f t="shared" si="15"/>
        <v>0</v>
      </c>
      <c r="G17" s="5">
        <f t="shared" si="15"/>
        <v>0</v>
      </c>
      <c r="H17" s="5">
        <f t="shared" si="15"/>
        <v>0</v>
      </c>
      <c r="I17" s="5">
        <f t="shared" si="15"/>
        <v>0</v>
      </c>
      <c r="J17" s="5">
        <f t="shared" si="15"/>
        <v>0</v>
      </c>
      <c r="K17" s="5">
        <f t="shared" si="15"/>
        <v>0</v>
      </c>
      <c r="L17" s="5">
        <f t="shared" si="15"/>
        <v>0</v>
      </c>
      <c r="M17" s="5">
        <f t="shared" si="15"/>
        <v>0</v>
      </c>
      <c r="N17" s="5">
        <f t="shared" si="15"/>
        <v>0</v>
      </c>
      <c r="O17" s="5">
        <f t="shared" si="15"/>
        <v>0</v>
      </c>
      <c r="P17" s="5">
        <f t="shared" si="15"/>
        <v>0</v>
      </c>
      <c r="Q17" s="5">
        <f t="shared" si="15"/>
        <v>0</v>
      </c>
      <c r="R17" s="5">
        <f t="shared" si="15"/>
        <v>0</v>
      </c>
      <c r="S17" s="5">
        <f t="shared" si="15"/>
        <v>0</v>
      </c>
      <c r="T17" s="5">
        <f t="shared" si="15"/>
        <v>0</v>
      </c>
      <c r="U17" s="5">
        <f t="shared" si="15"/>
        <v>0</v>
      </c>
      <c r="V17" s="5">
        <f t="shared" si="15"/>
        <v>0</v>
      </c>
      <c r="W17" s="5">
        <f t="shared" si="15"/>
        <v>0</v>
      </c>
      <c r="X17" s="5">
        <f t="shared" si="15"/>
        <v>0</v>
      </c>
      <c r="Y17" s="5">
        <f t="shared" si="15"/>
        <v>0</v>
      </c>
      <c r="Z17" s="5">
        <f t="shared" si="15"/>
        <v>0</v>
      </c>
      <c r="AA17" s="5">
        <f t="shared" si="15"/>
        <v>0</v>
      </c>
      <c r="AB17" s="5">
        <f t="shared" si="15"/>
        <v>0</v>
      </c>
      <c r="AC17" s="5">
        <f t="shared" si="15"/>
        <v>0</v>
      </c>
      <c r="AD17" s="5">
        <f t="shared" si="15"/>
        <v>0</v>
      </c>
      <c r="AE17" s="5">
        <f t="shared" si="15"/>
        <v>0</v>
      </c>
      <c r="AF17" s="5">
        <f t="shared" si="15"/>
        <v>0</v>
      </c>
      <c r="AG17" s="5">
        <f t="shared" si="15"/>
        <v>0</v>
      </c>
      <c r="AH17" s="5">
        <f t="shared" si="15"/>
        <v>0</v>
      </c>
      <c r="AI17" s="5">
        <f t="shared" si="15"/>
        <v>0</v>
      </c>
      <c r="AJ17" s="5">
        <f t="shared" si="15"/>
        <v>0</v>
      </c>
      <c r="AK17" s="5">
        <f t="shared" si="15"/>
        <v>0</v>
      </c>
      <c r="AL17" s="5">
        <f t="shared" si="15"/>
        <v>0</v>
      </c>
      <c r="AM17" s="5">
        <f t="shared" si="15"/>
        <v>0</v>
      </c>
      <c r="AN17" s="5">
        <f t="shared" si="15"/>
        <v>0</v>
      </c>
      <c r="AO17" s="5">
        <f t="shared" si="15"/>
        <v>0</v>
      </c>
      <c r="AP17" s="5">
        <f t="shared" si="15"/>
        <v>0</v>
      </c>
      <c r="AQ17" s="5">
        <f t="shared" si="15"/>
        <v>0</v>
      </c>
      <c r="AR17" s="5">
        <f t="shared" si="15"/>
        <v>0</v>
      </c>
      <c r="AS17" s="5">
        <f t="shared" si="15"/>
        <v>0</v>
      </c>
      <c r="AU17">
        <f t="shared" ref="AU17" si="16">SUM(B17:AS17)</f>
        <v>0</v>
      </c>
      <c r="AV17">
        <f t="shared" si="10"/>
        <v>0</v>
      </c>
      <c r="AW17">
        <f t="shared" si="11"/>
        <v>0</v>
      </c>
      <c r="AX17">
        <f t="shared" si="7"/>
        <v>0</v>
      </c>
      <c r="AY17">
        <f t="shared" si="12"/>
        <v>0</v>
      </c>
    </row>
    <row r="18" spans="1:51" x14ac:dyDescent="0.35">
      <c r="A18" s="1"/>
      <c r="B18" s="1"/>
    </row>
    <row r="19" spans="1:51" x14ac:dyDescent="0.35">
      <c r="A19" s="1"/>
      <c r="B19" s="1">
        <f>SUM(B12:B17)</f>
        <v>8</v>
      </c>
      <c r="C19" s="1">
        <f t="shared" ref="C19:AS19" si="17">SUM(C12:C17)</f>
        <v>8</v>
      </c>
      <c r="D19" s="1">
        <f t="shared" si="17"/>
        <v>8</v>
      </c>
      <c r="E19" s="1">
        <f t="shared" si="17"/>
        <v>8</v>
      </c>
      <c r="F19" s="1">
        <f t="shared" si="17"/>
        <v>8</v>
      </c>
      <c r="G19" s="1">
        <f t="shared" si="17"/>
        <v>8</v>
      </c>
      <c r="H19" s="1">
        <f t="shared" si="17"/>
        <v>8</v>
      </c>
      <c r="I19" s="1">
        <f t="shared" si="17"/>
        <v>8</v>
      </c>
      <c r="J19" s="1">
        <f t="shared" si="17"/>
        <v>8</v>
      </c>
      <c r="K19" s="1">
        <f t="shared" si="17"/>
        <v>8</v>
      </c>
      <c r="L19" s="1">
        <f t="shared" si="17"/>
        <v>8</v>
      </c>
      <c r="M19" s="1">
        <f t="shared" si="17"/>
        <v>8</v>
      </c>
      <c r="N19" s="1">
        <f t="shared" si="17"/>
        <v>8</v>
      </c>
      <c r="O19" s="1">
        <f t="shared" si="17"/>
        <v>8</v>
      </c>
      <c r="P19" s="1">
        <f t="shared" si="17"/>
        <v>8</v>
      </c>
      <c r="Q19" s="1">
        <f t="shared" si="17"/>
        <v>8</v>
      </c>
      <c r="R19" s="1">
        <f t="shared" si="17"/>
        <v>8</v>
      </c>
      <c r="S19" s="1">
        <f t="shared" si="17"/>
        <v>8</v>
      </c>
      <c r="T19" s="1">
        <f t="shared" si="17"/>
        <v>8</v>
      </c>
      <c r="U19" s="1">
        <f t="shared" si="17"/>
        <v>8</v>
      </c>
      <c r="V19" s="1">
        <f t="shared" si="17"/>
        <v>8</v>
      </c>
      <c r="W19" s="1">
        <f t="shared" si="17"/>
        <v>8</v>
      </c>
      <c r="X19" s="1">
        <f t="shared" si="17"/>
        <v>8</v>
      </c>
      <c r="Y19" s="1">
        <f t="shared" si="17"/>
        <v>8</v>
      </c>
      <c r="Z19" s="1">
        <f t="shared" si="17"/>
        <v>8</v>
      </c>
      <c r="AA19" s="1">
        <f t="shared" si="17"/>
        <v>8</v>
      </c>
      <c r="AB19" s="1">
        <f t="shared" si="17"/>
        <v>8</v>
      </c>
      <c r="AC19" s="1">
        <f t="shared" si="17"/>
        <v>8</v>
      </c>
      <c r="AD19" s="1">
        <f t="shared" si="17"/>
        <v>8</v>
      </c>
      <c r="AE19" s="1">
        <f t="shared" si="17"/>
        <v>8</v>
      </c>
      <c r="AF19" s="1">
        <f t="shared" si="17"/>
        <v>8</v>
      </c>
      <c r="AG19" s="1">
        <f t="shared" si="17"/>
        <v>8</v>
      </c>
      <c r="AH19" s="1">
        <f t="shared" si="17"/>
        <v>8</v>
      </c>
      <c r="AI19" s="1">
        <f t="shared" si="17"/>
        <v>8</v>
      </c>
      <c r="AJ19" s="1">
        <f t="shared" si="17"/>
        <v>8</v>
      </c>
      <c r="AK19" s="1">
        <f t="shared" si="17"/>
        <v>8</v>
      </c>
      <c r="AL19" s="1">
        <f t="shared" si="17"/>
        <v>8</v>
      </c>
      <c r="AM19" s="1">
        <f t="shared" si="17"/>
        <v>8</v>
      </c>
      <c r="AN19" s="1">
        <f t="shared" si="17"/>
        <v>8</v>
      </c>
      <c r="AO19" s="1">
        <f t="shared" si="17"/>
        <v>8</v>
      </c>
      <c r="AP19" s="1">
        <f t="shared" si="17"/>
        <v>8</v>
      </c>
      <c r="AQ19" s="1">
        <f t="shared" si="17"/>
        <v>8</v>
      </c>
      <c r="AR19" s="1">
        <f t="shared" si="17"/>
        <v>8</v>
      </c>
      <c r="AS19" s="1">
        <f t="shared" si="17"/>
        <v>8</v>
      </c>
      <c r="AU19" s="1">
        <f>SUM(AU12:AU17)</f>
        <v>352</v>
      </c>
      <c r="AV19" s="1">
        <f t="shared" ref="AV19:AY19" si="18">SUM(AV12:AV17)</f>
        <v>88</v>
      </c>
      <c r="AW19" s="1">
        <f t="shared" si="18"/>
        <v>112</v>
      </c>
      <c r="AX19" s="1">
        <f t="shared" si="18"/>
        <v>72</v>
      </c>
      <c r="AY19" s="1">
        <f t="shared" si="18"/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2022-06-09T13:17:25Z</dcterms:created>
  <dcterms:modified xsi:type="dcterms:W3CDTF">2022-06-09T21:07:56Z</dcterms:modified>
</cp:coreProperties>
</file>